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Sportarten\Faustball\02 Spielrunde Halle\Halle 18 19\Spielpläne Jugend\"/>
    </mc:Choice>
  </mc:AlternateContent>
  <bookViews>
    <workbookView xWindow="0" yWindow="0" windowWidth="28800" windowHeight="12045" tabRatio="824" firstSheet="1" activeTab="5"/>
  </bookViews>
  <sheets>
    <sheet name="Ausschreibung" sheetId="80" r:id="rId1"/>
    <sheet name="Spielplan" sheetId="81" r:id="rId2"/>
    <sheet name="Checkliste" sheetId="10" r:id="rId3"/>
    <sheet name="VR 1. ST Gruppe A" sheetId="82" r:id="rId4"/>
    <sheet name="VR 1. ST Gruppe B" sheetId="87" r:id="rId5"/>
    <sheet name="ZR 2. ST" sheetId="88" r:id="rId6"/>
    <sheet name="WM" sheetId="85" r:id="rId7"/>
    <sheet name="Abschlusstabelle_" sheetId="9" r:id="rId8"/>
    <sheet name="STB-Jugendregelungen" sheetId="76" r:id="rId9"/>
    <sheet name="LSO_auf_Basis_SpOF" sheetId="77" r:id="rId10"/>
  </sheets>
  <definedNames>
    <definedName name="_xlnm.Print_Area" localSheetId="0">Ausschreibung!$A$1:$D$33</definedName>
    <definedName name="Z_871E5D68_8565_455E_BC33_30935FE2EAF8_.wvu.Cols" localSheetId="3" hidden="1">'VR 1. ST Gruppe A'!$R$1:$R$65520</definedName>
    <definedName name="Z_871E5D68_8565_455E_BC33_30935FE2EAF8_.wvu.Cols" localSheetId="4" hidden="1">'VR 1. ST Gruppe B'!$R$1:$R$65520</definedName>
    <definedName name="Z_871E5D68_8565_455E_BC33_30935FE2EAF8_.wvu.Cols" localSheetId="6" hidden="1">WM!$R$1:$R$65530</definedName>
    <definedName name="Z_871E5D68_8565_455E_BC33_30935FE2EAF8_.wvu.Cols" localSheetId="5" hidden="1">'ZR 2. ST'!$R$1:$R$65534</definedName>
  </definedNames>
  <calcPr calcId="162913" concurrentCalc="0"/>
</workbook>
</file>

<file path=xl/calcChain.xml><?xml version="1.0" encoding="utf-8"?>
<calcChain xmlns="http://schemas.openxmlformats.org/spreadsheetml/2006/main">
  <c r="E21" i="88" l="1"/>
  <c r="AC37" i="85"/>
  <c r="AA37" i="85"/>
  <c r="AG37" i="85"/>
  <c r="G27" i="88"/>
  <c r="G33" i="88"/>
  <c r="K49" i="88"/>
  <c r="G49" i="88"/>
  <c r="E49" i="88"/>
  <c r="K47" i="88"/>
  <c r="G47" i="88"/>
  <c r="E47" i="88"/>
  <c r="K45" i="88"/>
  <c r="G45" i="88"/>
  <c r="E45" i="88"/>
  <c r="K43" i="88"/>
  <c r="E41" i="88"/>
  <c r="K41" i="88"/>
  <c r="G41" i="88"/>
  <c r="K39" i="88"/>
  <c r="G39" i="88"/>
  <c r="E39" i="88"/>
  <c r="K37" i="88"/>
  <c r="G37" i="88"/>
  <c r="E37" i="88"/>
  <c r="K35" i="88"/>
  <c r="G35" i="88"/>
  <c r="E35" i="88"/>
  <c r="K33" i="88"/>
  <c r="E33" i="88"/>
  <c r="K31" i="88"/>
  <c r="G31" i="88"/>
  <c r="E31" i="88"/>
  <c r="K29" i="88"/>
  <c r="G29" i="88"/>
  <c r="E29" i="88"/>
  <c r="K27" i="88"/>
  <c r="E27" i="88"/>
  <c r="K25" i="88"/>
  <c r="G25" i="88"/>
  <c r="E25" i="88"/>
  <c r="K21" i="88"/>
  <c r="AC49" i="88"/>
  <c r="AA49" i="88"/>
  <c r="AC47" i="88"/>
  <c r="AA47" i="88"/>
  <c r="AC45" i="88"/>
  <c r="AA45" i="88"/>
  <c r="AE45" i="88"/>
  <c r="K57" i="88"/>
  <c r="AC43" i="88"/>
  <c r="AA43" i="88"/>
  <c r="AE43" i="88"/>
  <c r="J56" i="88"/>
  <c r="G43" i="88"/>
  <c r="E43" i="88"/>
  <c r="AC41" i="88"/>
  <c r="AA41" i="88"/>
  <c r="AC39" i="88"/>
  <c r="AA39" i="88"/>
  <c r="AG39" i="88"/>
  <c r="J58" i="88"/>
  <c r="AC37" i="88"/>
  <c r="AA37" i="88"/>
  <c r="AC35" i="88"/>
  <c r="AA35" i="88"/>
  <c r="AG35" i="88"/>
  <c r="I55" i="88"/>
  <c r="AC33" i="88"/>
  <c r="AA33" i="88"/>
  <c r="E56" i="88"/>
  <c r="E55" i="88"/>
  <c r="E54" i="88"/>
  <c r="E53" i="88"/>
  <c r="AC31" i="88"/>
  <c r="AA31" i="88"/>
  <c r="AC29" i="88"/>
  <c r="AA29" i="88"/>
  <c r="AC27" i="88"/>
  <c r="AA27" i="88"/>
  <c r="AE27" i="88"/>
  <c r="H53" i="88"/>
  <c r="AC25" i="88"/>
  <c r="AA25" i="88"/>
  <c r="AC23" i="88"/>
  <c r="AA23" i="88"/>
  <c r="K23" i="88"/>
  <c r="G23" i="88"/>
  <c r="E23" i="88"/>
  <c r="AC21" i="88"/>
  <c r="AA21" i="88"/>
  <c r="G21" i="88"/>
  <c r="AE37" i="85"/>
  <c r="AE49" i="88"/>
  <c r="K56" i="88"/>
  <c r="AG49" i="88"/>
  <c r="K53" i="88"/>
  <c r="AE47" i="88"/>
  <c r="K54" i="88"/>
  <c r="AG47" i="88"/>
  <c r="K58" i="88"/>
  <c r="AG45" i="88"/>
  <c r="K55" i="88"/>
  <c r="AG43" i="88"/>
  <c r="J54" i="88"/>
  <c r="AG41" i="88"/>
  <c r="J53" i="88"/>
  <c r="AE41" i="88"/>
  <c r="J57" i="88"/>
  <c r="AE39" i="88"/>
  <c r="J55" i="88"/>
  <c r="AG37" i="88"/>
  <c r="I57" i="88"/>
  <c r="AE37" i="88"/>
  <c r="I56" i="88"/>
  <c r="AE35" i="88"/>
  <c r="I54" i="88"/>
  <c r="AG33" i="88"/>
  <c r="I53" i="88"/>
  <c r="AE33" i="88"/>
  <c r="I58" i="88"/>
  <c r="AE31" i="88"/>
  <c r="H54" i="88"/>
  <c r="AG31" i="88"/>
  <c r="H57" i="88"/>
  <c r="AE29" i="88"/>
  <c r="H58" i="88"/>
  <c r="AG29" i="88"/>
  <c r="H56" i="88"/>
  <c r="AG27" i="88"/>
  <c r="H55" i="88"/>
  <c r="AE25" i="88"/>
  <c r="G57" i="88"/>
  <c r="AG25" i="88"/>
  <c r="G58" i="88"/>
  <c r="AG23" i="88"/>
  <c r="G56" i="88"/>
  <c r="AE23" i="88"/>
  <c r="G55" i="88"/>
  <c r="AE21" i="88"/>
  <c r="G53" i="88"/>
  <c r="AG21" i="88"/>
  <c r="G54" i="88"/>
  <c r="Q54" i="88"/>
  <c r="O54" i="88"/>
  <c r="S54" i="88"/>
  <c r="W54" i="88"/>
  <c r="U54" i="88"/>
  <c r="Q53" i="88"/>
  <c r="O53" i="88"/>
  <c r="S53" i="88"/>
  <c r="W53" i="88"/>
  <c r="U53" i="88"/>
  <c r="Q57" i="88"/>
  <c r="O57" i="88"/>
  <c r="U57" i="88"/>
  <c r="S57" i="88"/>
  <c r="W57" i="88"/>
  <c r="Q55" i="88"/>
  <c r="O55" i="88"/>
  <c r="U55" i="88"/>
  <c r="S55" i="88"/>
  <c r="W55" i="88"/>
  <c r="Q58" i="88"/>
  <c r="O58" i="88"/>
  <c r="U58" i="88"/>
  <c r="S58" i="88"/>
  <c r="W58" i="88"/>
  <c r="Q56" i="88"/>
  <c r="O56" i="88"/>
  <c r="U56" i="88"/>
  <c r="S56" i="88"/>
  <c r="W56" i="88"/>
  <c r="E42" i="87"/>
  <c r="E41" i="87"/>
  <c r="E40" i="87"/>
  <c r="E39" i="87"/>
  <c r="AA34" i="87"/>
  <c r="AC34" i="87"/>
  <c r="AG34" i="87"/>
  <c r="I40" i="87"/>
  <c r="AE34" i="87"/>
  <c r="I42" i="87"/>
  <c r="K34" i="87"/>
  <c r="G34" i="87"/>
  <c r="E34" i="87"/>
  <c r="AC32" i="87"/>
  <c r="AA32" i="87"/>
  <c r="AE32" i="87"/>
  <c r="I39" i="87"/>
  <c r="K32" i="87"/>
  <c r="G32" i="87"/>
  <c r="E32" i="87"/>
  <c r="AA30" i="87"/>
  <c r="AC30" i="87"/>
  <c r="AG30" i="87"/>
  <c r="H39" i="87"/>
  <c r="AE30" i="87"/>
  <c r="H42" i="87"/>
  <c r="K30" i="87"/>
  <c r="G30" i="87"/>
  <c r="E30" i="87"/>
  <c r="AC28" i="87"/>
  <c r="AA28" i="87"/>
  <c r="AG28" i="87"/>
  <c r="H41" i="87"/>
  <c r="K28" i="87"/>
  <c r="G28" i="87"/>
  <c r="E28" i="87"/>
  <c r="AC26" i="87"/>
  <c r="AA26" i="87"/>
  <c r="AG26" i="87"/>
  <c r="G42" i="87"/>
  <c r="K26" i="87"/>
  <c r="G26" i="87"/>
  <c r="E26" i="87"/>
  <c r="AA24" i="87"/>
  <c r="AC24" i="87"/>
  <c r="AG24" i="87"/>
  <c r="G40" i="87"/>
  <c r="AE24" i="87"/>
  <c r="G39" i="87"/>
  <c r="K24" i="87"/>
  <c r="G24" i="87"/>
  <c r="E24" i="87"/>
  <c r="AC34" i="82"/>
  <c r="AA34" i="82"/>
  <c r="AG34" i="82"/>
  <c r="I40" i="82"/>
  <c r="AC32" i="82"/>
  <c r="AA32" i="82"/>
  <c r="AC30" i="82"/>
  <c r="AA30" i="82"/>
  <c r="AC28" i="82"/>
  <c r="AA28" i="82"/>
  <c r="AC26" i="82"/>
  <c r="AA26" i="82"/>
  <c r="AC24" i="82"/>
  <c r="AA24" i="82"/>
  <c r="AE28" i="87"/>
  <c r="H40" i="87"/>
  <c r="AG32" i="87"/>
  <c r="I41" i="87"/>
  <c r="O42" i="87"/>
  <c r="U42" i="87"/>
  <c r="S42" i="87"/>
  <c r="W42" i="87"/>
  <c r="S40" i="87"/>
  <c r="U40" i="87"/>
  <c r="W40" i="87"/>
  <c r="O40" i="87"/>
  <c r="Q40" i="87"/>
  <c r="U39" i="87"/>
  <c r="Q39" i="87"/>
  <c r="O39" i="87"/>
  <c r="S39" i="87"/>
  <c r="W39" i="87"/>
  <c r="AE26" i="87"/>
  <c r="G41" i="87"/>
  <c r="AG30" i="82"/>
  <c r="H39" i="82"/>
  <c r="AG26" i="82"/>
  <c r="G42" i="82"/>
  <c r="AG28" i="82"/>
  <c r="H41" i="82"/>
  <c r="AG32" i="82"/>
  <c r="I41" i="82"/>
  <c r="AE34" i="82"/>
  <c r="I42" i="82"/>
  <c r="AE32" i="82"/>
  <c r="I39" i="82"/>
  <c r="AE30" i="82"/>
  <c r="H42" i="82"/>
  <c r="AE28" i="82"/>
  <c r="H40" i="82"/>
  <c r="AE26" i="82"/>
  <c r="G41" i="82"/>
  <c r="AG24" i="82"/>
  <c r="G40" i="82"/>
  <c r="AE24" i="82"/>
  <c r="G39" i="82"/>
  <c r="Q42" i="87"/>
  <c r="Q41" i="87"/>
  <c r="U41" i="87"/>
  <c r="S41" i="87"/>
  <c r="W41" i="87"/>
  <c r="O41" i="87"/>
  <c r="E42" i="82"/>
  <c r="S42" i="82"/>
  <c r="U42" i="82"/>
  <c r="W42" i="82"/>
  <c r="E41" i="82"/>
  <c r="S41" i="82"/>
  <c r="U41" i="82"/>
  <c r="W41" i="82"/>
  <c r="E40" i="82"/>
  <c r="E39" i="82"/>
  <c r="S39" i="82"/>
  <c r="K34" i="82"/>
  <c r="G34" i="82"/>
  <c r="E34" i="82"/>
  <c r="K32" i="82"/>
  <c r="G32" i="82"/>
  <c r="E32" i="82"/>
  <c r="K30" i="82"/>
  <c r="G30" i="82"/>
  <c r="E30" i="82"/>
  <c r="K28" i="82"/>
  <c r="G28" i="82"/>
  <c r="E28" i="82"/>
  <c r="K26" i="82"/>
  <c r="G26" i="82"/>
  <c r="E26" i="82"/>
  <c r="K24" i="82"/>
  <c r="G24" i="82"/>
  <c r="E24" i="82"/>
  <c r="Q40" i="82"/>
  <c r="U39" i="82"/>
  <c r="W39" i="82"/>
  <c r="O39" i="82"/>
  <c r="U40" i="82"/>
  <c r="S40" i="82"/>
  <c r="Q42" i="82"/>
  <c r="Q39" i="82"/>
  <c r="O42" i="82"/>
  <c r="O40" i="82"/>
  <c r="O41" i="82"/>
  <c r="Q41" i="82"/>
  <c r="W40" i="82"/>
  <c r="E24" i="85"/>
  <c r="K34" i="85"/>
  <c r="K32" i="85"/>
  <c r="G34" i="85"/>
  <c r="E34" i="85"/>
  <c r="G32" i="85"/>
  <c r="E32" i="85"/>
  <c r="K30" i="85"/>
  <c r="G30" i="85"/>
  <c r="E30" i="85"/>
  <c r="K28" i="85"/>
  <c r="G28" i="85"/>
  <c r="E28" i="85"/>
  <c r="K26" i="85"/>
  <c r="G26" i="85"/>
  <c r="K24" i="85"/>
  <c r="G24" i="85"/>
  <c r="E26" i="85"/>
  <c r="AC49" i="85"/>
  <c r="AA49" i="85"/>
  <c r="AC46" i="85"/>
  <c r="AA46" i="85"/>
  <c r="AC43" i="85"/>
  <c r="AA43" i="85"/>
  <c r="AC40" i="85"/>
  <c r="AA40" i="85"/>
  <c r="AC34" i="85"/>
  <c r="AA34" i="85"/>
  <c r="AC32" i="85"/>
  <c r="AA32" i="85"/>
  <c r="AC30" i="85"/>
  <c r="AA30" i="85"/>
  <c r="AC28" i="85"/>
  <c r="AA28" i="85"/>
  <c r="AC26" i="85"/>
  <c r="AA26" i="85"/>
  <c r="AC24" i="85"/>
  <c r="AA24" i="85"/>
  <c r="AG43" i="85"/>
  <c r="AE43" i="85"/>
  <c r="AG46" i="85"/>
  <c r="AE46" i="85"/>
  <c r="AG49" i="85"/>
  <c r="AE49" i="85"/>
  <c r="AG40" i="85"/>
  <c r="AE40" i="85"/>
  <c r="AG28" i="85"/>
  <c r="G15" i="85"/>
  <c r="AE28" i="85"/>
  <c r="H13" i="85"/>
  <c r="AG24" i="85"/>
  <c r="G14" i="85"/>
  <c r="AE24" i="85"/>
  <c r="AG34" i="85"/>
  <c r="H20" i="85"/>
  <c r="AE34" i="85"/>
  <c r="H19" i="85"/>
  <c r="AG32" i="85"/>
  <c r="H15" i="85"/>
  <c r="AE32" i="85"/>
  <c r="H14" i="85"/>
  <c r="AG30" i="85"/>
  <c r="G20" i="85"/>
  <c r="AE30" i="85"/>
  <c r="H18" i="85"/>
  <c r="AG26" i="85"/>
  <c r="G19" i="85"/>
  <c r="AE26" i="85"/>
  <c r="G18" i="85"/>
  <c r="O14" i="85"/>
  <c r="Q14" i="85"/>
  <c r="O15" i="85"/>
  <c r="G13" i="85"/>
  <c r="O13" i="85"/>
  <c r="O19" i="85"/>
  <c r="O20" i="85"/>
  <c r="O18" i="85"/>
  <c r="S19" i="85"/>
  <c r="U19" i="85"/>
  <c r="S18" i="85"/>
  <c r="U18" i="85"/>
  <c r="U13" i="85"/>
  <c r="S13" i="85"/>
  <c r="S15" i="85"/>
  <c r="U15" i="85"/>
  <c r="S20" i="85"/>
  <c r="U20" i="85"/>
  <c r="U14" i="85"/>
  <c r="S14" i="85"/>
  <c r="Q18" i="85"/>
  <c r="Q15" i="85"/>
  <c r="Q20" i="85"/>
  <c r="Q13" i="85"/>
  <c r="Q19" i="85"/>
  <c r="D7" i="80"/>
</calcChain>
</file>

<file path=xl/sharedStrings.xml><?xml version="1.0" encoding="utf-8"?>
<sst xmlns="http://schemas.openxmlformats.org/spreadsheetml/2006/main" count="838" uniqueCount="387">
  <si>
    <t>Punkte</t>
  </si>
  <si>
    <t>:</t>
  </si>
  <si>
    <t>Mannschaften:</t>
  </si>
  <si>
    <t>Spieltag:</t>
  </si>
  <si>
    <t>Spielbeginn:</t>
  </si>
  <si>
    <t>Verantwortlich:</t>
  </si>
  <si>
    <t>Feld</t>
  </si>
  <si>
    <t>Mannschaft A</t>
  </si>
  <si>
    <t>Mannschaft B</t>
  </si>
  <si>
    <t>Schiri</t>
  </si>
  <si>
    <t xml:space="preserve">Spielfeld ordnungsgemäß abgestreut und markiert </t>
  </si>
  <si>
    <t xml:space="preserve">Genehmigte Bänder vorhanden und Höhe in Ordnung </t>
  </si>
  <si>
    <t xml:space="preserve">Erste Hilfe vorhanden </t>
  </si>
  <si>
    <t xml:space="preserve">Begrüßung </t>
  </si>
  <si>
    <r>
      <t>Prüfung, ob alle Mannschaften anwesend sind</t>
    </r>
    <r>
      <rPr>
        <b/>
        <sz val="9.5"/>
        <rFont val="Arial"/>
        <family val="2"/>
      </rPr>
      <t xml:space="preserve"> * </t>
    </r>
  </si>
  <si>
    <t xml:space="preserve">Ablauf des Spieltages/Spielfolge bekannt geben </t>
  </si>
  <si>
    <t xml:space="preserve">Spielberichtsbögen </t>
  </si>
  <si>
    <t xml:space="preserve">Vorbereitung (Spielpaarungen, Spielklasse, Datum usw. eintragen) </t>
  </si>
  <si>
    <t xml:space="preserve">Spielerpässe und Schiedsrichter </t>
  </si>
  <si>
    <t xml:space="preserve">Überprüfung auf Gültigkeit der Spielerpässe </t>
  </si>
  <si>
    <t xml:space="preserve">Abschluss </t>
  </si>
  <si>
    <t xml:space="preserve">Rückgabe der Pässe und Spielereinsatzformulare an die Mannschaften </t>
  </si>
  <si>
    <t xml:space="preserve">Einbehaltene Spielerpässe dem Staffelleiter zukommen lassen </t>
  </si>
  <si>
    <t>Spieltagsvorbereitung</t>
  </si>
  <si>
    <t>1.</t>
  </si>
  <si>
    <t>2.</t>
  </si>
  <si>
    <t>i.O</t>
  </si>
  <si>
    <t>n.i.O</t>
  </si>
  <si>
    <t>Spieltag: _________________________</t>
  </si>
  <si>
    <t>Spielort: __________________________</t>
  </si>
  <si>
    <t>3.</t>
  </si>
  <si>
    <t xml:space="preserve">Besonderheiten des Feldes erklären (ins Feld ragende Gegenstände, Verankerungen usw.) </t>
  </si>
  <si>
    <t xml:space="preserve">Stoppuhr, Pfeife, Meterstab, Klemmbrett (möglichst auch Ballwaage und Druckluftmesser) vorhanden </t>
  </si>
  <si>
    <t xml:space="preserve">Ggf. Schiedsrichter auf vollständiges Ausfüllen hinweisen (Ergebnisse, Sieger, eingesetzte Spieler mit Kreuzchen, Name des Schiedsrichters, Einsprüche, Verwarnungen, Platzverweise, Verletzungen, Unterschriften) * </t>
  </si>
  <si>
    <t xml:space="preserve">Entgegennahme der Spielberichtsbögen nach dem Spiel und deren Prüfung auf Vollständigkeit. </t>
  </si>
  <si>
    <t>4.</t>
  </si>
  <si>
    <t xml:space="preserve">Entgegennahme der Spielerpässe und Spielereinsatzformulare von den Mannschaften vor Spielbeginn </t>
  </si>
  <si>
    <t>Ab drittem Einsatz eines Spielers in einer Mannschaft und pro Saison Festspielvermerk im Pass (Bsp: M1 LL, FF05) eintragen und im Spielereinsatzformular vermerken</t>
  </si>
  <si>
    <t xml:space="preserve">Einbehaltene Spielerpässe (z.B. wegen Sperre) dem Staffelleiter zukommen lassen </t>
  </si>
  <si>
    <t>Prüfung der Lizenzen der eingesetzten Schiedsrichter und Eintragung der Einsätze in die Einsatzkarte</t>
  </si>
  <si>
    <r>
      <t>Spielergebnisse im Internet (</t>
    </r>
    <r>
      <rPr>
        <i/>
        <sz val="9.5"/>
        <rFont val="Arial"/>
        <family val="2"/>
      </rPr>
      <t>www.faustball-ergebnisse.de</t>
    </r>
    <r>
      <rPr>
        <sz val="9.5"/>
        <rFont val="Arial"/>
        <family val="2"/>
      </rPr>
      <t>) bis Sonntag 18:00 Uhr eintragen</t>
    </r>
  </si>
  <si>
    <t>5.</t>
  </si>
  <si>
    <t>Spielberichtsbögen (und nach dem letzten Spieltag auch die Spielereinsatzformulare) an den Staffelleiter senden, Poststempel 1. Werktag nach dem Spieltag !</t>
  </si>
  <si>
    <t>Dieses Formular unterschrieben sowie ggf. zusätzliche Informationen zum Spieltag auf der Rückseite zusammen mit den Spielberichtsbögen an den Staffelleiter senden.</t>
  </si>
  <si>
    <t>Datum:</t>
  </si>
  <si>
    <t>Verein, Name:</t>
  </si>
  <si>
    <t>Unterschrift:</t>
  </si>
  <si>
    <r>
      <t>*</t>
    </r>
    <r>
      <rPr>
        <u/>
        <sz val="9.5"/>
        <rFont val="Arial"/>
        <family val="2"/>
      </rPr>
      <t xml:space="preserve"> Zusätzliche Hinweise:</t>
    </r>
    <r>
      <rPr>
        <sz val="9.5"/>
        <rFont val="Arial"/>
        <family val="2"/>
      </rPr>
      <t xml:space="preserve"> </t>
    </r>
  </si>
  <si>
    <t xml:space="preserve">Verspätetes Eintreffen von Mannschaften </t>
  </si>
  <si>
    <t xml:space="preserve">4.4.1.4.2 Eine Mannschaft, die zu ihrem 1.Spiel des Tages 15 Minuten nach der im </t>
  </si>
  <si>
    <t xml:space="preserve">Spielplan festgesetzten Zeit nicht oder nicht spielfähig antritt, hat das Spiel verloren und </t>
  </si>
  <si>
    <t xml:space="preserve">kann ggf. nach Ziffern 6.2.5.2 oder 6.2.5.3. bestraft werden. Die Mannschaft nimmt an den </t>
  </si>
  <si>
    <t xml:space="preserve">weiteren Spielen des Spieltages teil. </t>
  </si>
  <si>
    <t xml:space="preserve">Ausfüllen der Spielberichte </t>
  </si>
  <si>
    <t>Besondere Vorkommnisse :</t>
  </si>
  <si>
    <r>
      <t xml:space="preserve">Überprüfung ob </t>
    </r>
    <r>
      <rPr>
        <b/>
        <sz val="9.5"/>
        <rFont val="Arial"/>
        <family val="2"/>
      </rPr>
      <t xml:space="preserve">Freigabevermerk (falls nötig) </t>
    </r>
    <r>
      <rPr>
        <sz val="9.5"/>
        <rFont val="Arial"/>
        <family val="2"/>
      </rPr>
      <t xml:space="preserve">vorhanden ist </t>
    </r>
  </si>
  <si>
    <t>Tragen des Schiedsrichter-Leibchens kontrollieren</t>
  </si>
  <si>
    <t>Überprüfung der Spielberechtigung aufgrund der Stichtage</t>
  </si>
  <si>
    <t>Einheitliche Spielkleidung ?</t>
  </si>
  <si>
    <t xml:space="preserve">Tipp für den Spielleiter: Besprechung mit den Spielführern der anwesenden Mannschaften. Sind diese einverstanden, lässt sich meist ein Spiel tauschen, so dass der fehlenden Mannschaft noch ein bisschen mehr Zeit bleibt. </t>
  </si>
  <si>
    <t xml:space="preserve">Es kommt sporadisch vor, dass Mannschaften verspätet zu einem Spieltag eintreffen. In der FGO Faustball ist dieser Fall eindeutig geregelt: </t>
  </si>
  <si>
    <t xml:space="preserve">Die Verantwortung für das korrekte und vollständige Ausfüllen der Spielberichte obliegt dem jeweiligen Schiedsrichter. Der Spielleiter sollte dies jedoch überwachen und die Schiedsrichter ggf. darauf hinweisen. </t>
  </si>
  <si>
    <t xml:space="preserve">Tipp für die Spielführer: Den Schiedsrichter unterstützen und frühzeitig und selbständig die Spielberichte ausfüllen. </t>
  </si>
  <si>
    <t xml:space="preserve">     </t>
  </si>
  <si>
    <t>TSV Calw</t>
  </si>
  <si>
    <t>1. Satz</t>
  </si>
  <si>
    <t>2. Satz</t>
  </si>
  <si>
    <t>Sätze</t>
  </si>
  <si>
    <t>Gruppe A</t>
  </si>
  <si>
    <t>Gruppe B</t>
  </si>
  <si>
    <t>6.</t>
  </si>
  <si>
    <t>Gruppe:</t>
  </si>
  <si>
    <t>Modus:</t>
  </si>
  <si>
    <t>3. Satz</t>
  </si>
  <si>
    <t>Endstand Württembergische Meisterschaft</t>
  </si>
  <si>
    <t>spätestens jedoch zwei Stunden nach Beendigung des Spieltages.</t>
  </si>
  <si>
    <t xml:space="preserve">Die Ergebnisse müssen am Spieltag bis spätestens 18 Uhr eingetragen sein, </t>
  </si>
  <si>
    <t>Guido Höckele</t>
  </si>
  <si>
    <t>75438 Knittlingen</t>
  </si>
  <si>
    <t>TSV Gärtringen</t>
  </si>
  <si>
    <t>Nach dem Spieltag bitte schnellstmöglich die Ergebnisse im Internet unter:</t>
  </si>
  <si>
    <r>
      <t>Or</t>
    </r>
    <r>
      <rPr>
        <b/>
        <sz val="8"/>
        <rFont val="Calibri"/>
        <family val="2"/>
        <scheme val="minor"/>
      </rPr>
      <t>t</t>
    </r>
  </si>
  <si>
    <t>Achtung Ausrichter:</t>
  </si>
  <si>
    <t>guido.hoeckele@sap.com</t>
  </si>
  <si>
    <t>TG Biberach</t>
  </si>
  <si>
    <t>TSV Dennach</t>
  </si>
  <si>
    <t>TV Hohenklingen</t>
  </si>
  <si>
    <t>TV Obernhausen</t>
  </si>
  <si>
    <t>TV Vaihingen/Enz</t>
  </si>
  <si>
    <t>10 Uhr</t>
  </si>
  <si>
    <t xml:space="preserve">Bei der Vereinsjugendwartetagung (VJWT) am 27. Oktober 2007 in Gärtringen wurden folgende Festlegungen getroffen. </t>
  </si>
  <si>
    <t>Weitere Regelungen wurden am 17. Oktober 2008 beschlossen.</t>
  </si>
  <si>
    <t>Weitere Regelungen wurden am 10. Oktober 2009 beschlossen.</t>
  </si>
  <si>
    <t>Weitere Regelungen wurden am 24. Oktober 2015 beschlossen.</t>
  </si>
  <si>
    <t>Weitere Regelungen wurden am 22. Oktober 2016 beschlossen.</t>
  </si>
  <si>
    <t>Diese Regelungen gelten nur für den Jugendbereich im STB</t>
  </si>
  <si>
    <t xml:space="preserve">1. Spielmodus </t>
  </si>
  <si>
    <t>Sätze allgemein:</t>
  </si>
  <si>
    <r>
      <t xml:space="preserve">Ab der Hallenrunde (07/08) wird in den Jugendklassen der </t>
    </r>
    <r>
      <rPr>
        <b/>
        <sz val="11"/>
        <rFont val="Arial"/>
        <family val="2"/>
      </rPr>
      <t>U14, U16 und U18 auf Sätze bis 11</t>
    </r>
    <r>
      <rPr>
        <sz val="11"/>
        <rFont val="Arial"/>
        <family val="2"/>
      </rPr>
      <t xml:space="preserve"> gespielt. Die </t>
    </r>
    <r>
      <rPr>
        <b/>
        <sz val="11"/>
        <rFont val="Arial"/>
        <family val="2"/>
      </rPr>
      <t>U12</t>
    </r>
    <r>
      <rPr>
        <sz val="11"/>
        <rFont val="Arial"/>
        <family val="2"/>
      </rPr>
      <t xml:space="preserve"> spielt ab der Hallenrunde (16/17) unterschiedliche Systeme.</t>
    </r>
  </si>
  <si>
    <t>In der Halle wird auf Zeit gespielt (2 * 7,5 min), im Feld auf Sätze bis 11.</t>
  </si>
  <si>
    <t>Es wird auf zwei Bälle Differenz gespielt.</t>
  </si>
  <si>
    <t>Jeder Satz endet spätestens bei 15 Gutbällen (ggf. 15:14).</t>
  </si>
  <si>
    <r>
      <t xml:space="preserve">Die </t>
    </r>
    <r>
      <rPr>
        <b/>
        <sz val="11"/>
        <rFont val="Arial"/>
        <family val="2"/>
      </rPr>
      <t>U10</t>
    </r>
    <r>
      <rPr>
        <sz val="11"/>
        <rFont val="Arial"/>
        <family val="2"/>
      </rPr>
      <t xml:space="preserve"> bleibt von dieser Regelung ausgenommen und spielt weiterhin auf </t>
    </r>
    <r>
      <rPr>
        <b/>
        <sz val="11"/>
        <rFont val="Arial"/>
        <family val="2"/>
      </rPr>
      <t>Zeit</t>
    </r>
    <r>
      <rPr>
        <sz val="11"/>
        <rFont val="Arial"/>
        <family val="2"/>
      </rPr>
      <t>.</t>
    </r>
  </si>
  <si>
    <t>Anzahl der Sätze</t>
  </si>
  <si>
    <r>
      <t xml:space="preserve">Bei Spieltagen bei denen jeder gegen jeden spielt, auch wenn es auf mehrere Spieltage verteilt ist spielt auf </t>
    </r>
    <r>
      <rPr>
        <b/>
        <sz val="11"/>
        <rFont val="Arial"/>
        <family val="2"/>
      </rPr>
      <t>zwei Sätze</t>
    </r>
    <r>
      <rPr>
        <sz val="11"/>
        <rFont val="Arial"/>
        <family val="2"/>
      </rPr>
      <t>. Damit ist auch ein 1:1 möglich.</t>
    </r>
  </si>
  <si>
    <r>
      <t xml:space="preserve">Bei Spieltagen, bei denen nach </t>
    </r>
    <r>
      <rPr>
        <b/>
        <sz val="11"/>
        <rFont val="Arial"/>
        <family val="2"/>
      </rPr>
      <t>WM-System</t>
    </r>
    <r>
      <rPr>
        <sz val="11"/>
        <rFont val="Arial"/>
        <family val="2"/>
      </rPr>
      <t xml:space="preserve"> (zwei Dreiergruppen) gespielt wird, wird in der Vorrunde auf </t>
    </r>
    <r>
      <rPr>
        <b/>
        <sz val="11"/>
        <rFont val="Arial"/>
        <family val="2"/>
      </rPr>
      <t>zwei</t>
    </r>
    <r>
      <rPr>
        <sz val="11"/>
        <rFont val="Arial"/>
        <family val="2"/>
      </rPr>
      <t xml:space="preserve"> </t>
    </r>
    <r>
      <rPr>
        <b/>
        <sz val="11"/>
        <rFont val="Arial"/>
        <family val="2"/>
      </rPr>
      <t>Sätze</t>
    </r>
    <r>
      <rPr>
        <sz val="11"/>
        <rFont val="Arial"/>
        <family val="2"/>
      </rPr>
      <t xml:space="preserve"> gespielt, Halbfinale und Platzierungsspiele auf </t>
    </r>
    <r>
      <rPr>
        <b/>
        <sz val="11"/>
        <rFont val="Arial"/>
        <family val="2"/>
      </rPr>
      <t>2 Gewinnsätze</t>
    </r>
    <r>
      <rPr>
        <sz val="11"/>
        <rFont val="Arial"/>
        <family val="2"/>
      </rPr>
      <t>.</t>
    </r>
  </si>
  <si>
    <t>Bei Spieltagen mit anderen Spielmodi, bleibt es dem jeweiligen Staffelleiter überlassen, im Vorfeld einen Modus festzulegen.</t>
  </si>
  <si>
    <t>Ball- und Seitenwahl</t>
  </si>
  <si>
    <t>Mannschaft A (im Spielberichtsbogen) hat stets Anspiel und Mannschaft B hat Seitenwahl. Dies gilt vor dem ersten Satz und vor einem möglichen dritten Satz. Somit entfällt die Wahl vor dem Spiel. Im dritten Satz wechseln bei sechs die Seiten und der Ball.</t>
  </si>
  <si>
    <t>Die Regelung des Anspiels und der Seitenwahl gilt auch für die U10.</t>
  </si>
  <si>
    <t>Auswechslungen und Auszeit</t>
  </si>
  <si>
    <t>Auswechseln ist nach jedem Punkt möglich, nicht nur bei eigener Angabe.</t>
  </si>
  <si>
    <t>Bei Satzspielen darf jede Mannschaft eine Auszeit (30s) pro Satz in Anspruch nehmen.</t>
  </si>
  <si>
    <t>Werden Zeitsätze gespielt, so verlängert sich die Spielzeit um die Dauer der gesamten Auszeit.</t>
  </si>
  <si>
    <t>Pro Spiel dürfen maximal acht, pro Spieltag maximal zehn SpielerInnen eingesetzt werden.</t>
  </si>
  <si>
    <t>2. Wertung bei Punktgleichheit:</t>
  </si>
  <si>
    <t>Für den Bereich der STB-Jugend gilt sofern nach Sätzen gespielt wurde:</t>
  </si>
  <si>
    <t>Die SpOF 4.6.2.1 gilt in diesem Fall nicht!</t>
  </si>
  <si>
    <t>Sind am Ende einer Spielrunde Mannschaften punktgleich und wurde nach Sätzen gespielt, so wird die endgültige Platzierung in der angegebenen Reihenfolge entschieden:</t>
  </si>
  <si>
    <t xml:space="preserve">
1.  die höhere Satzdifferenz (Unterschied) aus den Spielen der punktgleichen Mannschaften untereinander,
2.  das höhere Zahl der gewonnenen Sätze aus den Spielen der punktgleichen Mannschaften
untereinander,
3.  die höhere Balldifferenz (Unterschied) aus den Spielen der punktgleichen Mannschaften
untereinander,
4. die höhere Zahl der erzielten Gutbälle aus den Spielen der punktgleichen Mannschaften untereinander
5.  die höhere Satzdifferenz (Unterschied) aus allen Spielen der Spielrunde,
6.  die höhere Zahl der gewonnenen Sätze aus allen Spielen der Spielrunde,
7.  die höhere Balldifferenz (Unterschied) aus allen Spielen der Spielrunde,
8. die höhere Zahl der erzielten Gutbälle aus allen Spielen der Spielrunde,
9.  Losentscheid.
</t>
  </si>
  <si>
    <t>Reihenfolge wurde geändert am 18. Oktober 2008, damit man den Ersatzspielern mehr Einsatzmöglichkeiten geben kann und nicht in jedem Satz auf das Ballverhältnis schauen muss.</t>
  </si>
  <si>
    <t>Für den Bereich der STB-Jugend gilt sofern nach Zeit gespielt wurde:</t>
  </si>
  <si>
    <t>Die SpOF 4.6.2.2 gilt in diesem Fall nicht!</t>
  </si>
  <si>
    <t>Sind am Ende einer Spielrunde Mannschaften punktgleich und wurde nach Zeit gespielt, so wird die endgültige Platzierung in der angegebenen Reihenfolge entschieden:</t>
  </si>
  <si>
    <t xml:space="preserve">
1.  das Punktverhältnis aus den Spielen der punktgleichen Mannschaften untereinander,  
2.  die höhere Balldifferenz (Unterschied) aus den Spielen der punktgleichen Mannschaften untereinander,
3.  die höhere Zahl der erzielten Gutbälle aus den Spielen der punktgleichen Mannschaften
untereinander,
4.  die höhere Balldifferenz (Unterschied) aus allen Spielen der Spielrunde,
5.  die höhere Zahl der erzielten Gutbälle aus allen Spielen der Spielrunde,
6.  Losentscheid.
</t>
  </si>
  <si>
    <t xml:space="preserve">3. Weitere Entscheidungen </t>
  </si>
  <si>
    <t>Ausnahmegenehmigung</t>
  </si>
  <si>
    <t>Für die Ausnahmegenehmigung von Schülern in der Jugendklasse und Jugendlichen in der Aktivenklasse ist nur noch eine Bescheinigung der Erziehungsberechtigten nötig. Damit entfällt die frühere Regelung mit dem ärztlichen Attest und der Bescheinigung des Jugendwartes. Ein Muster liegt unter http://faustball-liga.de/spielbetrieb/allgemeine-downloads/.</t>
  </si>
  <si>
    <t>Süddeutsche Meisterschaften</t>
  </si>
  <si>
    <t>Bewerbungen zur Ausrichtung von Süddeutschen Meisterschaften im Jugendbereich sind nur noch über den LJFW Markus Knodel zu richten.</t>
  </si>
  <si>
    <t>Den STB-Vertretern wird empfohlen einen B-Schiedsrichter bei den SDM zu stellen, ansonsten wird eine Strafgebühr fällig!</t>
  </si>
  <si>
    <t>Hinweis: Bei SDM/DM der U14 sind 10jährige spielberechtigt, die im Spieljahr den elften Geburtstag haben.</t>
  </si>
  <si>
    <t>Bestätigung der Jugendarbeit</t>
  </si>
  <si>
    <t>Der LFA hat beschlossen, dass ab der Feldrunde 2007 die Bestätigung für Jugendarbeit nur noch gegeben wird, sofern einen Mannschaft des Vereins bei allen Spieltagen einer Spielrunde im STB anwesend war!</t>
  </si>
  <si>
    <t>Somit gelten Turngaurunden bzw. Turngaumeisterschaften nicht mehr als ausreichend.</t>
  </si>
  <si>
    <t>Faustball-Ergebnisse</t>
  </si>
  <si>
    <t>Nach jedem Spieltag sind die Vereine angehalten die Ergebnisse schnellst möglich ins Internet unter www.faustball-ergebnisse.de einzutragen. Die Ergebnisse müssen am Spieltag bis spätestens 19 Uhr eingetragen sein, spätestens jedoch zwei Stunden nach Beendigung des Spieltages. Somit ist auch den Pressewarten der Vereine ein schneller Zugriff möglich.</t>
  </si>
  <si>
    <t>Spielkarten</t>
  </si>
  <si>
    <t>Die aktuellen Spielkarten auf der Homepage des STB können auch für das Satzspiel verwendet werden.</t>
  </si>
  <si>
    <r>
      <t xml:space="preserve">Mädchen bei Jungs </t>
    </r>
    <r>
      <rPr>
        <b/>
        <u/>
        <sz val="10"/>
        <rFont val="Arial"/>
        <family val="2"/>
      </rPr>
      <t>(ab der Hallenrunde 2016/2017 nur noch gültig für U16)</t>
    </r>
  </si>
  <si>
    <t>Um die Mädchen nicht zu verlieren ist folgende Regelung gültig: Wenn der Verein in derselben oder benachbarten Altersklasse keine Mädchenmannschaft hat, dürfen maximal zwei Mädchen zeitgleich bei den Jungs mitspielen. Wer bei einer WM ein Mädchen einsetzt kann zwar Meister werden verliert aber die Berechtigung zur Süddeutschen. Bei der U18 männlich sind keine Spielerinnen zugelassen.</t>
  </si>
  <si>
    <r>
      <t>Sonderregel bei der U14 männlich</t>
    </r>
    <r>
      <rPr>
        <b/>
        <u/>
        <sz val="11"/>
        <rFont val="Arial"/>
        <family val="2"/>
      </rPr>
      <t xml:space="preserve"> </t>
    </r>
    <r>
      <rPr>
        <b/>
        <u/>
        <sz val="10"/>
        <rFont val="Arial"/>
        <family val="2"/>
      </rPr>
      <t>(ab Hallenrunde 2016/2017)</t>
    </r>
    <r>
      <rPr>
        <b/>
        <u/>
        <sz val="11"/>
        <rFont val="Arial"/>
        <family val="2"/>
      </rPr>
      <t xml:space="preserve"> </t>
    </r>
  </si>
  <si>
    <t>Nach einem Antrag der TuS Empelde hat der DFBL-Hauptausschuss beschlossen, dass bei der U14 männlich Mixed-Mannschaften erlaubt sind. Die Anzahl der Spielerinnen wurde nicht begrenzt. Somit können auch Mixed-Mannschaften an SDM oder DM teilnehmen und somit auch im STB.</t>
  </si>
  <si>
    <r>
      <t xml:space="preserve">Spielen außer Konkurrenz </t>
    </r>
    <r>
      <rPr>
        <b/>
        <u/>
        <sz val="10"/>
        <rFont val="Arial"/>
        <family val="2"/>
      </rPr>
      <t>(Festlegung 18.10.2008)</t>
    </r>
    <r>
      <rPr>
        <b/>
        <u/>
        <sz val="11"/>
        <rFont val="Arial"/>
        <family val="2"/>
      </rPr>
      <t xml:space="preserve"> </t>
    </r>
  </si>
  <si>
    <t>Sofern an einem Spieltag eine Mannschaft einen zu alten Spieler (oder Spieler eines anderen Vereins) einsetzt werden alle Spiele des Spieltages außer Konkurrenz gewertet. Somit ist eine Wettbewerbsverzerrung nicht mehr möglich. Sofern bei einem anderen Spieltag das Team komplett antritt werden diese Spiele normal gewertet. Sofern ein Team aber gar nicht zu einem Spieltag erscheint, kann es sich nicht für die nächste Runde qualifizieren.</t>
  </si>
  <si>
    <r>
      <t xml:space="preserve">Spielbeginn sonntags </t>
    </r>
    <r>
      <rPr>
        <b/>
        <u/>
        <sz val="10"/>
        <rFont val="Arial"/>
        <family val="2"/>
      </rPr>
      <t xml:space="preserve">(Festlegung 18.10.2008)  </t>
    </r>
  </si>
  <si>
    <t>Sofern es zu Doppelspieltagen (Aktive und Jugend) kommt, sollte der Anfangszeitpunkt durch die Staffelleiter mit dem Ausrichter abgestimmt werden. Für die Kinder und Jugendlichen ist es unzumutbar erst am späten Sonntagabend nach Hause zu kommen. Daher sollte die Jugend den zeitlichen Vorrang haben.</t>
  </si>
  <si>
    <r>
      <t xml:space="preserve">Schirileibchen stellt Ausrichter </t>
    </r>
    <r>
      <rPr>
        <b/>
        <u/>
        <sz val="11"/>
        <rFont val="Arial"/>
        <family val="2"/>
      </rPr>
      <t>(Festlegung 10.10.2009)</t>
    </r>
  </si>
  <si>
    <t>Die Schirileibchen werden bei Jugendspieltagen ab sofort vom Ausrichter gestellt. Somit ist gewährleistet, dass auf jeden Fall die Leibchen vor Ort sind.</t>
  </si>
  <si>
    <r>
      <t xml:space="preserve">Wechsel bei Spielen der U10 </t>
    </r>
    <r>
      <rPr>
        <b/>
        <u/>
        <sz val="11"/>
        <rFont val="Arial"/>
        <family val="2"/>
      </rPr>
      <t>(Festlegung 10.10.2009)</t>
    </r>
  </si>
  <si>
    <r>
      <t xml:space="preserve">Da es in letzter Zeit immer wieder zu Fragen gekommen ist, haben wir folgendes festgelegt, um in der STB-Jugend einen einheitlichen Stand zu haben: Wie bei den Altersklassen die auf Sätze spielen, darf auch bei der </t>
    </r>
    <r>
      <rPr>
        <b/>
        <sz val="11"/>
        <rFont val="Arial"/>
        <family val="2"/>
      </rPr>
      <t>U10 immer ausgewechselt</t>
    </r>
    <r>
      <rPr>
        <sz val="11"/>
        <rFont val="Arial"/>
        <family val="2"/>
      </rPr>
      <t xml:space="preserve"> werden.</t>
    </r>
  </si>
  <si>
    <r>
      <t>Schiedsrichter</t>
    </r>
    <r>
      <rPr>
        <b/>
        <u/>
        <sz val="11"/>
        <rFont val="Arial"/>
        <family val="2"/>
      </rPr>
      <t xml:space="preserve"> </t>
    </r>
    <r>
      <rPr>
        <b/>
        <u/>
        <sz val="10"/>
        <rFont val="Arial"/>
        <family val="2"/>
      </rPr>
      <t>(Festlegung 22.10.2016)</t>
    </r>
  </si>
  <si>
    <t>U10, U12, U14:</t>
  </si>
  <si>
    <t>Spieler dürfen als Schiedsrichter eingesetzt werden, jedoch muss ein Erwachsener/Trainer zur Unterstützung dabei stehen.</t>
  </si>
  <si>
    <t>U16, U18:</t>
  </si>
  <si>
    <t>Der eingesetzte Schiedsrichter muss im Besitz einer gültigen Schiedsrichterlizenz sein. Diese Lizenz muss der Spielleitung vorliegen.</t>
  </si>
  <si>
    <t>Landesspielordnung (LSO) Faustball</t>
  </si>
  <si>
    <t>Stand: 30.05.2016</t>
  </si>
  <si>
    <t>Für den Spielbetrieb Faustball im STB gelten die Regelungen der SpOF (Spielordnung Faustball der DFBL).</t>
  </si>
  <si>
    <t>Diese LSO regelt die Abweichungen von derselben.</t>
  </si>
  <si>
    <t>Weiterhin stellt die LSO Ordnungsregelungen für das Fachgebiet Faustball im STB dar, so-weit diese als fachgebietsspezifisch seitens der zuständigen Gremien auf dem Boden der Satzung und der einschlägigen Ordnungen des STB in Kraft gesetzt sind.</t>
  </si>
  <si>
    <t>SpOF : http://www.faustball-liga.de/spielbetrieb/downloads_allgemein/</t>
  </si>
  <si>
    <t>LSO: http://www.stb.de/sportarten/sportarten/faustball/spielbetrieb/downloads.html</t>
  </si>
  <si>
    <t>Die Landesspielordnung tritt zur Feldsaison 2014 in Kraft.</t>
  </si>
  <si>
    <t>1. Änderung lt. Landesfachausschuss-Sitzung vom 30.05.2016:</t>
  </si>
  <si>
    <t>Einfügen von Pkt. 5. in die Gebührenordnung</t>
  </si>
  <si>
    <t>Diese Änderung tritt zur Hallensaison 2016/2017 in Kraft.</t>
  </si>
  <si>
    <t>1 Spieljahr (4.2 SpOF):</t>
  </si>
  <si>
    <t>- Spieljahr ist</t>
  </si>
  <si>
    <t>a) für Feldspiele das Kalenderjahr</t>
  </si>
  <si>
    <t>b) für Hallenspiele die Zeit vom 1. Juli eines Jahres bis zum 30. Juni des Folgejahres.</t>
  </si>
  <si>
    <t>- Ablauf Meldetermin: Die jeweils gültigen Termine werden vom FGA festgelegt und online (homepage STB) sowie im Staffelleiterleitfaden veröffentlicht.</t>
  </si>
  <si>
    <t>Spieljahr ist</t>
  </si>
  <si>
    <t>2 Sonderumstiegsregelung im Bereich STB (4.3.8 SpOF)):</t>
  </si>
  <si>
    <t>Eine Mannschaft ist nach Erreichen der Altersgrenze berechtigt, in eine ihrem Alter entspre-chende Altersklasse in eine gleich- oder niederrangige Liga durch Relegationsspiele zu wech-seln.</t>
  </si>
  <si>
    <t>Die wechselnde Mannschaft muss mit der letztplatzierten, nicht vom Abstieg betroffenen Mannschaft Relegationsspiele austragen.</t>
  </si>
  <si>
    <t>Steigt eine Mannschaft ab, gilt die Berechtigung zu den Relegationsspielen für die nächst nied-rigere Klasse.</t>
  </si>
  <si>
    <t>Liegen mehrere Anträge für eine Spielklasse vor, so entscheidet die höhere Leistungsklasse</t>
  </si>
  <si>
    <t>oder bei gleicher Leistungsklasse der bessere Tabellenstand nach Abschluss der Spielrunde.</t>
  </si>
  <si>
    <t>Die übrigen Umstiegsmeldungen entfallen.</t>
  </si>
  <si>
    <t>Folgende Voraussetzungen müssen erfüllt sein:</t>
  </si>
  <si>
    <t>a) Es müssen mindestens 5 in dieser Mannschaft festgespielte Spieler, die im Spieljahr</t>
  </si>
  <si>
    <t>das erforderliche Alter der neuen Altersklasse erreichen, an den Relegationsspielen</t>
  </si>
  <si>
    <t>mitspielen.</t>
  </si>
  <si>
    <t>b) Die Mannschaft muss mit der Meldung zur Spielrunde einen Antrag zum Umstieg beim Staffelleiter vorlegen. Dieser Antrag ist bindend.</t>
  </si>
  <si>
    <t>3 Gebührenordnung „Ordnungsgelder“ des Fachgebietes Faustball im STB</t>
  </si>
  <si>
    <t>(6.2.6 SpOF):</t>
  </si>
  <si>
    <t>I. Ohne Einleitung eines förmlichen Verfahrens werden für den Spielbetrieb auf</t>
  </si>
  <si>
    <t>Mitgliedsverbandsebene gegen</t>
  </si>
  <si>
    <t>- Vereine</t>
  </si>
  <si>
    <t>- Mannschaften</t>
  </si>
  <si>
    <t>- Spieler/innen</t>
  </si>
  <si>
    <t>- Betreuungspersonen</t>
  </si>
  <si>
    <t>- Schiedsrichter/innen</t>
  </si>
  <si>
    <t>- Linienrichter/innen</t>
  </si>
  <si>
    <t>durch die gem. Ordnung des Fachgebietes Faustball berechtigten Beauftragten</t>
  </si>
  <si>
    <t>(u. a. Staffelleiter) folgende Ordnungsgelder verhängt:</t>
  </si>
  <si>
    <t>Verstoß EURO</t>
  </si>
  <si>
    <t>1. Zurückziehen einer Mannschaft bis zum Anfang des Spieljahres 0,00</t>
  </si>
  <si>
    <t>2. Zurückziehen einer Mannschaft im aktiven Bereich</t>
  </si>
  <si>
    <t>a) nach Ablauf des Meldetermins 150,00</t>
  </si>
  <si>
    <t>+ zusätzliche Zahlung des Meldegeldes</t>
  </si>
  <si>
    <t>b) vom Anfang des Spieljahres (Feld: 01. Januar, Halle: 01. Juli)</t>
  </si>
  <si>
    <t>bis zum Ablauf des Meldetermins (Feld: 01. März, Halle: 01. September) 50,00</t>
  </si>
  <si>
    <t>3. Zurückziehen einer gemeldeten Mannschaft im Jugend- und Seniorenbereich</t>
  </si>
  <si>
    <t>Nach Ablauf des Meldetermins (Feld: 1.März.; Halle: 15.September) 50,00</t>
  </si>
  <si>
    <t>4. Nichtantreten einer Mannschaft zu Punktspielen neben Spielverlust,</t>
  </si>
  <si>
    <t>je Spieltag 25,00</t>
  </si>
  <si>
    <t>5. Nichtvorlage eines Startpasses je Spieler/in und Spieltag 5,00</t>
  </si>
  <si>
    <t>6. Unvorschriftsmäßiger und verspäteter Bau der Spielanlage 10,00</t>
  </si>
  <si>
    <t>7. Spielen ohne Spielberechtigung, je Spieler/in und Spieltag neben</t>
  </si>
  <si>
    <t>Spielverlust 25,00</t>
  </si>
  <si>
    <t>8. Spielen in nicht einheitlicher Spielkleidung, je Spieltag 10,00</t>
  </si>
  <si>
    <t>9. Nichtantreten von eingeteilten Schieds- oder Linienrichtern</t>
  </si>
  <si>
    <t>bzw. Einsatz nicht qualifizierter Schiedsrichter, je Spieltag 10,00</t>
  </si>
  <si>
    <t>10. Ungebührliches Verhalten eines Spielers, Trainers oder einer Betreuungsperson</t>
  </si>
  <si>
    <t>Gelbe Karte 25,00</t>
  </si>
  <si>
    <t>Gelb-Rote Karte 25,00</t>
  </si>
  <si>
    <t>Rote Karte 50,00</t>
  </si>
  <si>
    <t>11. Verspätete oder unterlassene Benachrichtigung der Staffelleitung oder</t>
  </si>
  <si>
    <t>beteiligter Mannschaften bei Ausfall oder Verlegung von Spielen 25,00</t>
  </si>
  <si>
    <t>12. Verspätete oder unterlassene Übermittlung der Spielformulare an die Staffel-</t>
  </si>
  <si>
    <t>Leitung (Poststempel spätestens des dem Spieltag folgenden Werktages) 10,00</t>
  </si>
  <si>
    <t>13. Verspätete oder unterlassene Übermittlung der Spielergebnisse an die in den</t>
  </si>
  <si>
    <t>Wettkampfbestimmungen angegebenen Stellen durch den Ausrichter 10,00</t>
  </si>
  <si>
    <t>14. Nichteinhaltung von Fristen und Anweisungen der ausschreibenden Stelle 10,00</t>
  </si>
  <si>
    <t>15. Nichtteilnahme an Staffeltagen 25,00</t>
  </si>
  <si>
    <t>16. Antreten als Schiedsrichter in nicht ordnungsgemäßer Kleidung 10,00</t>
  </si>
  <si>
    <t>(reguläre Schiedsrichterkleidung oder Schiedsrichterleibchen)</t>
  </si>
  <si>
    <t>17. Die Einspruchsgebühr beträgt 50,00</t>
  </si>
  <si>
    <t>18. Die Mahngebühr beträgt 10,00</t>
  </si>
  <si>
    <t>II. Die Maßnahmen sind dem Betroffenen formlos durch Brief mit Begründung und Rechtsmit-</t>
  </si>
  <si>
    <t>telbelehrung mitzuteilen (Einspruchsfrist innerhalb 10 Tagen nach Zugang der Straffestset-zung).</t>
  </si>
  <si>
    <t>III. Die Ordnungsgelder verdoppeln sich bei einem gleichartigen Verstoß innerhalb des Spieljah-res.</t>
  </si>
  <si>
    <t>IV. Die Ordnungsgelder werden via Einzugsermächtigung vom STB direkt beim Verein abge-bucht.</t>
  </si>
  <si>
    <t>V. Vereine, die ihren finanziellen Verpflichtungen (z.B. Meldegelder, Ordnungsgelder)</t>
  </si>
  <si>
    <t>nicht nachkommen, werden mit allen Mannschaften vom Spielbetrieb ausgeschlossen.</t>
  </si>
  <si>
    <t>4 Durchführungsbestimmungen für die Jugendförderabgabe</t>
  </si>
  <si>
    <t>(laut Beschluss der Landesfachtagung vom 17./18.10.87 in Nellingen und</t>
  </si>
  <si>
    <t>27./28.10.01 in Stuttgart)</t>
  </si>
  <si>
    <t>1. Die Jugendförderabgabe beträgt für aktive Mannschaften € 75,00 und für Senio-renmannschaften € 50,00.</t>
  </si>
  <si>
    <t>Sie ist je Verein pro Spielrunde für maximal eine Mannschaft zu entrichten. Es gilt der jeweils höhere Betrag.</t>
  </si>
  <si>
    <t>Die Jugendförderabgabe wird ab der Feldrunde 1990 für aktive Mannschaften und ab der Feldrunde 2002 für Seniorenmannschaften erhoben.</t>
  </si>
  <si>
    <t>2. Die Jugendförderabgabe ist von den Vereinen zu entrichten, die in der Männer- oder Frauenklasse auf Landesebene spielen und keine Jugendmannschaft im Spielbetrieb haben.</t>
  </si>
  <si>
    <t>3. Die Bestätigung für Jugendarbeit wird gegeben ist, sofern eine Mannschaft des Vereins bei allen Spieltagen einer Spielrunde im STB anwesend war.</t>
  </si>
  <si>
    <t>Somit gelten Turngaurunden bzw. Turngaumeisterschaften nicht mehr als aus-reichend.</t>
  </si>
  <si>
    <t>4. Die Jugendförderabgabe wird ausschließlich für die Jugendarbeit verwendet. Über die Verwendung entscheidet der Landesfachausschuss.</t>
  </si>
  <si>
    <t>5. Für die Jugendförderabgabe wird ein gesondertes Konto geführt.</t>
  </si>
  <si>
    <t>6. Die Überwachung der Jugendförderabgabe obliegt dem Fachgebietsvorsitzen-den. Die Abwicklung nimmt der Referatsleiter 10, Finanzen und Controlling, vor</t>
  </si>
  <si>
    <t>7. Die auf STB-Ebene spielenden Mannschaften der Männer- und Frauenklassen sowie die teilnehmenden Jugendmannschaften werden dem Referat 10 über die Kontrollstelle (in der Regel der WOJ) vom WOA bzw. WOJ gemeldet.</t>
  </si>
  <si>
    <t>8. Die Kontrollstelle stellt fest, welcher Verein mit einer Jugendförderabgabe zu be-legen ist und erlässt die Abgabeverfügung. Der Verein wird über den Einzug der Jugendförderabgabe informiert.</t>
  </si>
  <si>
    <t>9. Die Führung des Treuhand-Sonderkontos obliegt dem Fachgebietsvorsitzenden. Dieser beteiligt dabei den Referatsleiter 10.</t>
  </si>
  <si>
    <t>- Die Kontrolle der Kasse erfolgt durch einen Kassenprüfer.</t>
  </si>
  <si>
    <t>- Der Landesfachtagung wird der Kassenbericht vorgelegt.</t>
  </si>
  <si>
    <t>10. Vereine, die die Jugendförderabgabe nicht entrichten, werden mit allen Mann-schaften vom Spielbetrieb ausgeschlossen.</t>
  </si>
  <si>
    <t>5 Wettkampfregeln Jugendfaustball im STB</t>
  </si>
  <si>
    <t>- Satzspiel</t>
  </si>
  <si>
    <t>• In den Jugendklassen der U18-, U16- und U14-Jugend wird auf Sätze bis 11 ge-spielt. Es wird auf zwei Bälle Differenz gespielt. Jeder Satz endet spätestens bei 15 Gutbällen (ggf. 15:14)</t>
  </si>
  <si>
    <t>• Je nach Anzahl der Spiele bleibt es dem Staffelleiter überlassen, Zeitsätze einzu-führen.</t>
  </si>
  <si>
    <t>• Die U10- und U12-Jugend bleibt von dieser Regelung ausgenommen und spielt weiterhin auf Zeit.</t>
  </si>
  <si>
    <t>• Spieltage „Jeder gegen jeden“ wird - auch wenn diese Spiele auf mehrere Spiel-tage verteilt sind - auf zwei Sätze gespielt. Damit ist auch ein 1:1 möglich.</t>
  </si>
  <si>
    <t>• Bei Spieltagen, bei denen nach WM-System (zwei Dreiergruppen) gespielt wird, wird bereits in der Vorrunde auf zwei Gewinnsätze gespielt.</t>
  </si>
  <si>
    <t>• Bei Spieltagen mit anderen Spielmodi, bleibt es dem jeweiligen Staffelleiter über-lassen, im Vorfeld einen Modus festzulegen.</t>
  </si>
  <si>
    <t>- Ball- und Seitenwahl</t>
  </si>
  <si>
    <t>Mannschaft A (im Spielberichtsbogen) hat stets Anspiel und Mannschaft B hat Seiten-wahl. Dies gilt vor dem ersten Satz und vor einem möglichen dritten Satz. Somit entfällt die Wahl vor dem Spiel. Im dritten Satz wechseln nach dem sechsten Gutball einer Mannschaft die Seiten und der Ball.</t>
  </si>
  <si>
    <t>Die Regelung des Anspiels und der Seitenwahl gilt auch für die U12- und U10-Jugend.</t>
  </si>
  <si>
    <t>- Auswechslungen und Auszeit</t>
  </si>
  <si>
    <t>U10 bis U12: Auswechseln ist nach jedem Punkt möglich, nicht nur nach einem Fehler oder einer Spielunterbrechung. Die Auszeit entfällt im Jugendbereich.</t>
  </si>
  <si>
    <t>ab U14: Auswechseln nur bei eigenem Aufschlag oder bei Spielunterbrechung durch den Schiedsrichter. Eine Auszeit kann pro Satz und je Mannschaft genommen werden.</t>
  </si>
  <si>
    <t>Pro Spiel dürfen maximal acht SpielerInnen eingesetzt werden. Pro Spieltag maximal zehn pro Mannschaft.</t>
  </si>
  <si>
    <t>- Mädchen bei Jungs</t>
  </si>
  <si>
    <t>Zur Förderung des Mädchenfaustballs ist auch folgende Regelung gültig: Wenn der Verein in derselben oder benachbarten Altersklasse keine Mädchenmannschaft hat, dürfen maximal zwei Mädchen zeitgleich bei den Jungs mitspielen. Wer bei einer Würt-tembergischen Meisterschaft ein Mädchen einsetzt, kann zwar Meister werden, verliert aber die Berechtigung der Teilnahme an den Süddeutschen Meisterschaften (SDM).</t>
  </si>
  <si>
    <t>Bei der U18 -Jugend männlich sind keine Spielerinnen zugelassen.</t>
  </si>
  <si>
    <t>6 Erläuterungen</t>
  </si>
  <si>
    <t>zu den Wettkampfregeln – insbesondere der STB-Faustballjugend – stellt der FGA ständig aktualisiert auf die homepage des STB.</t>
  </si>
  <si>
    <t>DG</t>
  </si>
  <si>
    <t>-</t>
  </si>
  <si>
    <t>Allen Mannschaften viel Erfolg und eine faire und verletzungsfreie Saison.</t>
  </si>
  <si>
    <t>Gespielt wird nach SpOF mit Änderungen der LSO.</t>
  </si>
  <si>
    <t>An die teilnehmenden Mannschaften (per E-Mail)</t>
  </si>
  <si>
    <t xml:space="preserve">  </t>
  </si>
  <si>
    <t>Knittlinen, den</t>
  </si>
  <si>
    <t>Mühlweinbergstrasse 7</t>
  </si>
  <si>
    <t>+49 160/3603624</t>
  </si>
  <si>
    <t>Ich möchte mich bei den Ausrichtern, die sich bereit erklärt haben, einen Spieltag auszurichten, ganz herzlich bedanken.</t>
  </si>
  <si>
    <t>Viele Grüße,
Guido</t>
  </si>
  <si>
    <t>Württembergische Meisterschaft:</t>
  </si>
  <si>
    <t>Süddeutsche Meisterschaften (SDM)</t>
  </si>
  <si>
    <t>Deutsche Meisterschaften (DM)</t>
  </si>
  <si>
    <t>TV Heuchlingen</t>
  </si>
  <si>
    <t>TSV Dennach (3)</t>
  </si>
  <si>
    <t>TV Hohenklingen (4)</t>
  </si>
  <si>
    <t>Vorrunde:</t>
  </si>
  <si>
    <t>Gespielt wird im WM- Modus.</t>
  </si>
  <si>
    <t>2. Spieltag</t>
  </si>
  <si>
    <t>WM-Vorrunde auf 2 Sätze, ab den Halbfinals auf 2 Gewinnsätze. KEIN ZEITSATZ</t>
  </si>
  <si>
    <t>Teilnehmende Mannschaften:</t>
  </si>
  <si>
    <t>#</t>
  </si>
  <si>
    <t>Punkte:</t>
  </si>
  <si>
    <t>Bälle:</t>
  </si>
  <si>
    <t>Balldiff.</t>
  </si>
  <si>
    <t>Mannschaft</t>
  </si>
  <si>
    <t xml:space="preserve">Platz: </t>
  </si>
  <si>
    <t>Wir spielen 2 Gewinnsätze,  zwei Punkte Unterschied bis max. 15:14 - KEIN Zeitsatz</t>
  </si>
  <si>
    <t>Nr.</t>
  </si>
  <si>
    <t>HF1</t>
  </si>
  <si>
    <t>1. WM-VR Gruppe A</t>
  </si>
  <si>
    <t>2. WM-VR Gruppe B</t>
  </si>
  <si>
    <t>HF2</t>
  </si>
  <si>
    <t>1. WM-VR Gruppe B</t>
  </si>
  <si>
    <t>2. WM-VR Gruppe A</t>
  </si>
  <si>
    <t>3. WM-VR Gruppe A</t>
  </si>
  <si>
    <t>3. WM-VR Gruppe B</t>
  </si>
  <si>
    <t>Platz 5./6.</t>
  </si>
  <si>
    <t>Finale</t>
  </si>
  <si>
    <t>Platz 3./4.</t>
  </si>
  <si>
    <t>Punkte VR:</t>
  </si>
  <si>
    <t>Platzierung VR:</t>
  </si>
  <si>
    <t>Abschlusstabelle Feldsaison 2018 U18 weiblich</t>
  </si>
  <si>
    <t>Platzierung Vorrunde:</t>
  </si>
  <si>
    <t>Platzierung Landesligameisterschaft:</t>
  </si>
  <si>
    <t>Sieger HF 1 Spiel 9</t>
  </si>
  <si>
    <t>Platzierung Württembergische Meisterschaft</t>
  </si>
  <si>
    <t>Ausschreibung Faustball Halle U18 weiblich 2018/2019</t>
  </si>
  <si>
    <r>
      <t xml:space="preserve">Für die Runde, haben 8 Mannschaften gemeldet.
Die Mannschaften sind in zwei Gruppen zu je 4 Mannsschaften aufgeteilt.
Gespielt wird: 
In der VR: eine einfache Vorrunde. Modus: </t>
    </r>
    <r>
      <rPr>
        <b/>
        <sz val="10"/>
        <color rgb="FFFF0000"/>
        <rFont val="Arial"/>
        <family val="2"/>
      </rPr>
      <t>Zwei Gewinnsätze! KEIN ZEIZSATZ!</t>
    </r>
    <r>
      <rPr>
        <sz val="10"/>
        <rFont val="Arial"/>
        <family val="2"/>
      </rPr>
      <t xml:space="preserve"> 1. Direkt zur WM, 2.-4. zur Zwischenrunde
In der Zwischenrunde: 6 Mannschaften, JgG, </t>
    </r>
    <r>
      <rPr>
        <b/>
        <sz val="10"/>
        <color rgb="FFFF0000"/>
        <rFont val="Arial"/>
        <family val="2"/>
      </rPr>
      <t>Zwei Zeitsätze</t>
    </r>
    <r>
      <rPr>
        <sz val="10"/>
        <rFont val="Arial"/>
        <family val="2"/>
      </rPr>
      <t xml:space="preserve"> 1.-4. zur WM, 5./6. scheiden aus.
Keine LLM
WM: WM-System, WM-Vorrunde auf 2 Sätze bis 11 (höchstens 15:14) auch 1:1 möglich. Ab HF wird auf 2 Gewinnsätze gespielt.</t>
    </r>
    <r>
      <rPr>
        <sz val="10"/>
        <rFont val="Arial"/>
        <family val="2"/>
      </rPr>
      <t xml:space="preserve">
</t>
    </r>
  </si>
  <si>
    <t>Stichtag Hallenrunde 2018/2018 für die U18: 01.07.2000</t>
  </si>
  <si>
    <t>Deutsche Meisterschaft :            am 30./31. März 2019 Ausrichter noch offen</t>
  </si>
  <si>
    <t>Süddeutsche  Meisterschaft :    am 9./10. Februar 2019 Ausrichter gesucht (Bayern)</t>
  </si>
  <si>
    <t>Gruppe</t>
  </si>
  <si>
    <t>TG Biberach (5)</t>
  </si>
  <si>
    <t xml:space="preserve">TV Heuchlingen </t>
  </si>
  <si>
    <t>A</t>
  </si>
  <si>
    <t>B</t>
  </si>
  <si>
    <t>TSV Gärtringen (2)</t>
  </si>
  <si>
    <t>TSV Calw (1)</t>
  </si>
  <si>
    <t>TV Obernhausen (6)</t>
  </si>
  <si>
    <t>1. Spieltag Gruppe A</t>
  </si>
  <si>
    <t>1. Spieltag Gruppe B</t>
  </si>
  <si>
    <t>14 Uhr</t>
  </si>
  <si>
    <t>6 DG</t>
  </si>
  <si>
    <t>Gespielt wird JgG auf 2 Gewinnsätze.</t>
  </si>
  <si>
    <t xml:space="preserve">6 Spielen auf 1 Feld also 6 DG, je 3 Spiele pro Team! KEIN ZEIZSATZ! </t>
  </si>
  <si>
    <t>Die Plätze 1. qualifiziert sich  direkt für die Württembergische Meisterschaft (WM)</t>
  </si>
  <si>
    <t>Die Pätze 2. bis 4. spielen eine Zwischenrunde um den Einzug zur WM</t>
  </si>
  <si>
    <t>Zwischenrunden:</t>
  </si>
  <si>
    <t>15 DG</t>
  </si>
  <si>
    <t>Gespielt wird JgG auf 2 Zeitsätze</t>
  </si>
  <si>
    <t>15 Spiele auf 1 Feld also 15 DG, 5 Spiele pro Team! ZEITSATZ!</t>
  </si>
  <si>
    <t>Die Plätze 1.-4. qualifizieren sich für die WM, die Plätze 5./6. scheiden aus.</t>
  </si>
  <si>
    <t>3. Spieltag</t>
  </si>
  <si>
    <t>11 DG</t>
  </si>
  <si>
    <t>9./10. Februar 2019</t>
  </si>
  <si>
    <t>Ausrichter dringend gesucht (Bayern)</t>
  </si>
  <si>
    <t>30./31. März 2019</t>
  </si>
  <si>
    <t>noch offen.</t>
  </si>
  <si>
    <t>Samstag, 10. November 2018</t>
  </si>
  <si>
    <t>Daniel Braun: +49 151-12478391</t>
  </si>
  <si>
    <t>Stichtag: 01.07.2000</t>
  </si>
  <si>
    <t>TV Heuchlingen: Schönbrunnenhalle Essingen; Am Schönbrunnen 2; 73457 Essingen</t>
  </si>
  <si>
    <t>Sätze:</t>
  </si>
  <si>
    <t>entfällt</t>
  </si>
  <si>
    <t>TSV Gärtringen: Schickhardtstraße 34; 71116 Gärtringen</t>
  </si>
  <si>
    <t>Olaf Niemann: + 49 173-6705947 (THH:+49 7034-22497)</t>
  </si>
  <si>
    <t>www.faustball.de eintragen!</t>
  </si>
  <si>
    <t>Samstag, 8.Dezember 2018</t>
  </si>
  <si>
    <t>Wir spielen 2 Zeitsätze,  zwei Punkte Unterschied bis max. 15:14</t>
  </si>
  <si>
    <t>4. VR Gruppe A</t>
  </si>
  <si>
    <t>4. VR Gruppe B</t>
  </si>
  <si>
    <t xml:space="preserve">TSV Calw: Walter Lintner Halle, Im Krappen 2; 75365 Calw
</t>
  </si>
  <si>
    <t>Bernd Bodler: + 49 0151-15618022</t>
  </si>
  <si>
    <t>Wir spielen WM-VR 2 Sätze, ab WM-HF 2 Gewinnsätze ; zwei Punkte Unterschied bis max. 15:14 - KEIN Zeitsatz</t>
  </si>
  <si>
    <t>1. ZR</t>
  </si>
  <si>
    <t>4. ZR</t>
  </si>
  <si>
    <t>2. ZR</t>
  </si>
  <si>
    <t>3. ZR</t>
  </si>
  <si>
    <t>Verlierer HF 1 Sp. 7</t>
  </si>
  <si>
    <t>Verlierer HF 2 Sp. 8</t>
  </si>
  <si>
    <t>Sieger 5./6. Spiel 9</t>
  </si>
  <si>
    <t>Sieger HF 1 Sp. 7</t>
  </si>
  <si>
    <t>Sieger HF 2 Sp. 8</t>
  </si>
  <si>
    <t>Sieger 3./4. Spiel 10</t>
  </si>
  <si>
    <t>Es ist auf einheitliche Spielkleidung zu achten. Bitte nur geprüfte Schiedsrichter einsetzen, da es hier immer wieder zu Problemen kommt.Schiedsrichterleibchen sind Pflicht. Zuwiderhandlungen melden bitte die Ausrichter an mich zurück.
Ich bitte die Ausrichter auf die Gültigkeit der Pässe und der Spielberechtigung (1.7.2000 und jünger) zu achten und die notwendigen Eintragungen vorzunehmen.
Die Ausrichter übergeben mir die Spielpläne bzw. schicken mir die Spielpläne per Post zu.
Es ist auf gültige Spielpässe zu achten! Passantrag ist nicht mehr gültig !</t>
  </si>
  <si>
    <t>wird noch bekannt gegeben</t>
  </si>
  <si>
    <t>Samstag, 26 Januar 2019</t>
  </si>
  <si>
    <t>TV Hohenklingen, Parkstraße 75438 Knittlingen</t>
  </si>
  <si>
    <t>Bernd Wenzdorfer; 0151-27154853 ; 07043-954591</t>
  </si>
  <si>
    <t>8:30 Uhr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</si>
</sst>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h:mm"/>
    <numFmt numFmtId="165" formatCode="[$-F800]dddd\,\ mmmm\ dd\,\ yyyy"/>
    <numFmt numFmtId="166" formatCode="[$-F400]h:mm:ss\ AM/PM"/>
  </numFmts>
  <fonts count="71">
    <font>
      <sz val="10"/>
      <name val="Arial"/>
    </font>
    <font>
      <sz val="10"/>
      <name val="Arial"/>
      <family val="2"/>
    </font>
    <font>
      <b/>
      <sz val="10"/>
      <name val="Arial"/>
      <family val="2"/>
    </font>
    <font>
      <sz val="10"/>
      <name val="Arial"/>
      <family val="2"/>
    </font>
    <font>
      <b/>
      <sz val="10"/>
      <name val="Arial"/>
      <family val="2"/>
    </font>
    <font>
      <b/>
      <sz val="12"/>
      <name val="Arial"/>
      <family val="2"/>
    </font>
    <font>
      <sz val="12"/>
      <name val="Times New Roman"/>
      <family val="1"/>
    </font>
    <font>
      <b/>
      <sz val="9.5"/>
      <name val="Arial"/>
      <family val="2"/>
    </font>
    <font>
      <sz val="9.5"/>
      <name val="Arial"/>
      <family val="2"/>
    </font>
    <font>
      <sz val="12"/>
      <name val="Arial Narrow"/>
      <family val="2"/>
    </font>
    <font>
      <u/>
      <sz val="9.5"/>
      <name val="Arial"/>
      <family val="2"/>
    </font>
    <font>
      <i/>
      <sz val="9.5"/>
      <name val="Arial"/>
      <family val="2"/>
    </font>
    <font>
      <sz val="14"/>
      <name val="Arial"/>
      <family val="2"/>
    </font>
    <font>
      <b/>
      <sz val="14"/>
      <name val="Arial"/>
      <family val="2"/>
    </font>
    <font>
      <b/>
      <u/>
      <sz val="9.5"/>
      <name val="Arial"/>
      <family val="2"/>
    </font>
    <font>
      <sz val="9.5"/>
      <name val="Times New Roman"/>
      <family val="1"/>
    </font>
    <font>
      <b/>
      <sz val="14"/>
      <name val="Arial"/>
      <family val="2"/>
    </font>
    <font>
      <u/>
      <sz val="10"/>
      <color indexed="12"/>
      <name val="Arial"/>
      <family val="2"/>
    </font>
    <font>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rgb="FFFF0000"/>
      <name val="Arial"/>
      <family val="2"/>
    </font>
    <font>
      <sz val="10"/>
      <name val="Arial"/>
      <family val="2"/>
      <charset val="129"/>
    </font>
    <font>
      <sz val="10"/>
      <name val="Calibri"/>
      <family val="2"/>
      <scheme val="minor"/>
    </font>
    <font>
      <b/>
      <sz val="10"/>
      <name val="Calibri"/>
      <family val="2"/>
      <scheme val="minor"/>
    </font>
    <font>
      <b/>
      <sz val="10"/>
      <color indexed="8"/>
      <name val="Calibri"/>
      <family val="2"/>
      <scheme val="minor"/>
    </font>
    <font>
      <sz val="10"/>
      <color indexed="10"/>
      <name val="Calibri"/>
      <family val="2"/>
      <scheme val="minor"/>
    </font>
    <font>
      <b/>
      <i/>
      <sz val="10"/>
      <name val="Calibri"/>
      <family val="2"/>
      <scheme val="minor"/>
    </font>
    <font>
      <sz val="8"/>
      <name val="Calibri"/>
      <family val="2"/>
      <scheme val="minor"/>
    </font>
    <font>
      <b/>
      <sz val="8"/>
      <name val="Calibri"/>
      <family val="2"/>
      <scheme val="minor"/>
    </font>
    <font>
      <sz val="8"/>
      <color rgb="FFFF0000"/>
      <name val="Calibri"/>
      <family val="2"/>
      <scheme val="minor"/>
    </font>
    <font>
      <b/>
      <sz val="10"/>
      <color rgb="FFFF0000"/>
      <name val="Calibri"/>
      <family val="2"/>
      <scheme val="minor"/>
    </font>
    <font>
      <u/>
      <sz val="8"/>
      <color indexed="12"/>
      <name val="Calibri"/>
      <family val="2"/>
      <scheme val="minor"/>
    </font>
    <font>
      <sz val="10"/>
      <color indexed="8"/>
      <name val="Calibri"/>
      <family val="2"/>
      <scheme val="minor"/>
    </font>
    <font>
      <sz val="10"/>
      <color rgb="FFFF0000"/>
      <name val="Calibri"/>
      <family val="2"/>
      <scheme val="minor"/>
    </font>
    <font>
      <u/>
      <sz val="10"/>
      <color rgb="FFFF0000"/>
      <name val="Calibri"/>
      <family val="2"/>
      <scheme val="minor"/>
    </font>
    <font>
      <sz val="9"/>
      <name val="Arial"/>
      <family val="2"/>
    </font>
    <font>
      <b/>
      <sz val="16"/>
      <name val="Arial"/>
      <family val="2"/>
    </font>
    <font>
      <b/>
      <u/>
      <sz val="12"/>
      <name val="Arial"/>
      <family val="2"/>
    </font>
    <font>
      <b/>
      <u/>
      <sz val="14"/>
      <name val="Arial"/>
      <family val="2"/>
    </font>
    <font>
      <sz val="11"/>
      <name val="Arial"/>
      <family val="2"/>
    </font>
    <font>
      <b/>
      <sz val="11"/>
      <name val="Arial"/>
      <family val="2"/>
    </font>
    <font>
      <b/>
      <sz val="11"/>
      <color rgb="FFFF0000"/>
      <name val="Arial"/>
      <family val="2"/>
    </font>
    <font>
      <b/>
      <u/>
      <sz val="10"/>
      <name val="Arial"/>
      <family val="2"/>
    </font>
    <font>
      <b/>
      <u/>
      <sz val="11"/>
      <name val="Arial"/>
      <family val="2"/>
    </font>
    <font>
      <sz val="11"/>
      <color rgb="FFFF0000"/>
      <name val="Arial"/>
      <family val="2"/>
    </font>
    <font>
      <b/>
      <sz val="9"/>
      <name val="Arial"/>
      <family val="2"/>
    </font>
    <font>
      <i/>
      <sz val="12"/>
      <name val="Arial"/>
      <family val="2"/>
    </font>
    <font>
      <i/>
      <sz val="10"/>
      <name val="Arial"/>
      <family val="2"/>
    </font>
    <font>
      <b/>
      <u/>
      <sz val="14"/>
      <color rgb="FFFF0000"/>
      <name val="Arial"/>
      <family val="2"/>
    </font>
    <font>
      <b/>
      <sz val="13"/>
      <color theme="3"/>
      <name val="Calibri"/>
      <family val="2"/>
      <scheme val="minor"/>
    </font>
    <font>
      <sz val="9"/>
      <color indexed="8"/>
      <name val="Calibri"/>
      <family val="2"/>
      <scheme val="minor"/>
    </font>
    <font>
      <b/>
      <sz val="12"/>
      <name val="Calibri"/>
      <family val="2"/>
      <scheme val="minor"/>
    </font>
    <font>
      <b/>
      <sz val="20"/>
      <name val="Calibri"/>
      <family val="2"/>
      <scheme val="minor"/>
    </font>
    <font>
      <b/>
      <sz val="11"/>
      <color theme="1"/>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
      <patternFill patternType="solid">
        <fgColor rgb="FFFFC000"/>
        <bgColor indexed="64"/>
      </patternFill>
    </fill>
    <fill>
      <patternFill patternType="solid">
        <fgColor theme="9" tint="0.59996337778862885"/>
        <bgColor indexed="64"/>
      </patternFill>
    </fill>
    <fill>
      <patternFill patternType="solid">
        <fgColor theme="0" tint="-0.14999847407452621"/>
        <bgColor indexed="64"/>
      </patternFill>
    </fill>
    <fill>
      <patternFill patternType="solid">
        <fgColor rgb="FFFFFF00"/>
        <bgColor indexed="64"/>
      </patternFill>
    </fill>
  </fills>
  <borders count="5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top/>
      <bottom style="thick">
        <color theme="4" tint="0.499984740745262"/>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Down="1">
      <left style="medium">
        <color indexed="64"/>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top style="thin">
        <color theme="4"/>
      </top>
      <bottom style="double">
        <color theme="4"/>
      </bottom>
      <diagonal/>
    </border>
    <border>
      <left style="medium">
        <color indexed="64"/>
      </left>
      <right/>
      <top/>
      <bottom/>
      <diagonal/>
    </border>
    <border>
      <left style="thin">
        <color theme="0" tint="-0.24994659260841701"/>
      </left>
      <right/>
      <top/>
      <bottom/>
      <diagonal/>
    </border>
    <border>
      <left/>
      <right/>
      <top style="thick">
        <color theme="4" tint="0.499984740745262"/>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9">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20" borderId="1" applyNumberFormat="0" applyAlignment="0" applyProtection="0"/>
    <xf numFmtId="0" fontId="22" fillId="20" borderId="2" applyNumberFormat="0" applyAlignment="0" applyProtection="0"/>
    <xf numFmtId="0" fontId="23" fillId="7"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1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8" fillId="21" borderId="0" applyNumberFormat="0" applyBorder="0" applyAlignment="0" applyProtection="0"/>
    <xf numFmtId="0" fontId="3" fillId="22" borderId="4" applyNumberFormat="0" applyFont="0" applyAlignment="0" applyProtection="0"/>
    <xf numFmtId="0" fontId="29" fillId="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23" borderId="9" applyNumberFormat="0" applyAlignment="0" applyProtection="0"/>
    <xf numFmtId="0" fontId="3" fillId="0" borderId="0"/>
    <xf numFmtId="0" fontId="38" fillId="0" borderId="0"/>
    <xf numFmtId="0" fontId="1" fillId="0" borderId="0"/>
    <xf numFmtId="0" fontId="66" fillId="0" borderId="31" applyNumberFormat="0" applyFill="0" applyAlignment="0" applyProtection="0"/>
    <xf numFmtId="0" fontId="70" fillId="0" borderId="45" applyNumberFormat="0" applyFill="0" applyAlignment="0" applyProtection="0"/>
  </cellStyleXfs>
  <cellXfs count="312">
    <xf numFmtId="0" fontId="0" fillId="0" borderId="0" xfId="0"/>
    <xf numFmtId="0" fontId="0" fillId="0" borderId="0" xfId="0" applyAlignment="1">
      <alignment horizontal="center"/>
    </xf>
    <xf numFmtId="0" fontId="0" fillId="0" borderId="10" xfId="0" applyBorder="1" applyAlignment="1">
      <alignment horizontal="center"/>
    </xf>
    <xf numFmtId="0" fontId="4" fillId="0" borderId="0" xfId="0" applyFont="1"/>
    <xf numFmtId="0" fontId="4" fillId="0" borderId="0" xfId="0" applyFont="1" applyAlignment="1">
      <alignment horizontal="center"/>
    </xf>
    <xf numFmtId="0" fontId="1" fillId="0" borderId="0" xfId="0" applyFont="1"/>
    <xf numFmtId="0" fontId="7"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horizontal="center" vertical="top" wrapText="1"/>
    </xf>
    <xf numFmtId="0" fontId="12" fillId="0" borderId="0" xfId="0" applyFont="1" applyAlignment="1">
      <alignment horizontal="center"/>
    </xf>
    <xf numFmtId="0" fontId="12" fillId="0" borderId="0" xfId="0" applyFont="1"/>
    <xf numFmtId="0" fontId="13" fillId="0" borderId="0" xfId="0" applyFont="1" applyAlignment="1">
      <alignment horizontal="center"/>
    </xf>
    <xf numFmtId="0" fontId="12" fillId="0" borderId="0" xfId="0" applyFont="1" applyAlignment="1">
      <alignment horizontal="center" vertical="top" wrapText="1"/>
    </xf>
    <xf numFmtId="0" fontId="4" fillId="0" borderId="10" xfId="0" applyFont="1" applyBorder="1"/>
    <xf numFmtId="0" fontId="8" fillId="0" borderId="10" xfId="0" applyFont="1" applyBorder="1" applyAlignment="1">
      <alignment horizontal="center" vertical="top" wrapText="1"/>
    </xf>
    <xf numFmtId="0" fontId="8" fillId="0" borderId="10" xfId="0" applyFont="1" applyBorder="1" applyAlignment="1">
      <alignment horizontal="left" vertical="top" wrapText="1"/>
    </xf>
    <xf numFmtId="0" fontId="9" fillId="0" borderId="10" xfId="0" applyFont="1" applyBorder="1" applyAlignment="1">
      <alignment horizontal="center" vertical="top" wrapText="1"/>
    </xf>
    <xf numFmtId="0" fontId="7" fillId="0" borderId="10" xfId="0" applyFont="1" applyBorder="1" applyAlignment="1">
      <alignment horizontal="center" vertical="top" wrapText="1"/>
    </xf>
    <xf numFmtId="0" fontId="9" fillId="0" borderId="10" xfId="0" applyFont="1" applyBorder="1" applyAlignment="1">
      <alignment horizontal="left" vertical="top" wrapText="1"/>
    </xf>
    <xf numFmtId="0" fontId="7" fillId="0" borderId="10" xfId="0" applyFont="1" applyBorder="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11" fillId="0" borderId="0" xfId="0" applyFont="1" applyAlignment="1">
      <alignment horizontal="left" vertical="top" wrapText="1"/>
    </xf>
    <xf numFmtId="0" fontId="12" fillId="0" borderId="11" xfId="0" applyFont="1" applyFill="1" applyBorder="1" applyAlignment="1">
      <alignment horizontal="left" vertical="top" wrapText="1"/>
    </xf>
    <xf numFmtId="0" fontId="12" fillId="0" borderId="12" xfId="0" applyFont="1" applyFill="1" applyBorder="1" applyAlignment="1">
      <alignment horizontal="left" vertical="top" wrapText="1"/>
    </xf>
    <xf numFmtId="0" fontId="13" fillId="0" borderId="0" xfId="0" applyFont="1" applyAlignment="1">
      <alignment horizontal="left" vertical="top" wrapText="1"/>
    </xf>
    <xf numFmtId="0" fontId="13" fillId="0" borderId="10" xfId="0" applyFont="1" applyBorder="1" applyAlignment="1">
      <alignment horizontal="left" vertical="top" wrapText="1"/>
    </xf>
    <xf numFmtId="0" fontId="16" fillId="0" borderId="0" xfId="0" applyFont="1" applyAlignment="1">
      <alignment horizontal="center"/>
    </xf>
    <xf numFmtId="0" fontId="4" fillId="0" borderId="10" xfId="0" applyFont="1" applyBorder="1" applyAlignment="1">
      <alignment horizontal="center"/>
    </xf>
    <xf numFmtId="0" fontId="7" fillId="24" borderId="10" xfId="0" applyFont="1" applyFill="1" applyBorder="1" applyAlignment="1">
      <alignment horizontal="left" vertical="top" wrapText="1"/>
    </xf>
    <xf numFmtId="0" fontId="8" fillId="24" borderId="10" xfId="0" applyFont="1" applyFill="1" applyBorder="1" applyAlignment="1">
      <alignment horizontal="left" vertical="top" wrapText="1"/>
    </xf>
    <xf numFmtId="0" fontId="40" fillId="0" borderId="0" xfId="37" applyFont="1" applyFill="1" applyBorder="1"/>
    <xf numFmtId="0" fontId="40" fillId="0" borderId="0" xfId="37" applyFont="1" applyAlignment="1">
      <alignment horizontal="left"/>
    </xf>
    <xf numFmtId="0" fontId="40" fillId="0" borderId="0" xfId="43" applyFont="1" applyAlignment="1">
      <alignment horizontal="left"/>
    </xf>
    <xf numFmtId="0" fontId="43" fillId="0" borderId="0" xfId="0" applyFont="1"/>
    <xf numFmtId="164" fontId="40" fillId="0" borderId="0" xfId="37" applyNumberFormat="1" applyFont="1" applyAlignment="1">
      <alignment horizontal="left"/>
    </xf>
    <xf numFmtId="0" fontId="40" fillId="0" borderId="0" xfId="37" applyNumberFormat="1" applyFont="1" applyAlignment="1">
      <alignment horizontal="left"/>
    </xf>
    <xf numFmtId="0" fontId="40" fillId="0" borderId="0" xfId="37" applyFont="1" applyAlignment="1">
      <alignment horizontal="center"/>
    </xf>
    <xf numFmtId="0" fontId="46" fillId="0" borderId="0" xfId="37" applyFont="1"/>
    <xf numFmtId="0" fontId="46" fillId="0" borderId="0" xfId="37" applyFont="1" applyAlignment="1">
      <alignment horizontal="center"/>
    </xf>
    <xf numFmtId="0" fontId="44" fillId="0" borderId="0" xfId="37" applyFont="1"/>
    <xf numFmtId="0" fontId="48" fillId="0" borderId="0" xfId="31" applyFont="1" applyAlignment="1" applyProtection="1"/>
    <xf numFmtId="0" fontId="44" fillId="0" borderId="0" xfId="37" applyFont="1" applyAlignment="1">
      <alignment horizontal="left"/>
    </xf>
    <xf numFmtId="0" fontId="47" fillId="0" borderId="0" xfId="37" applyFont="1" applyAlignment="1">
      <alignment horizontal="left"/>
    </xf>
    <xf numFmtId="0" fontId="47" fillId="0" borderId="0" xfId="43" applyFont="1" applyAlignment="1">
      <alignment horizontal="left"/>
    </xf>
    <xf numFmtId="0" fontId="47" fillId="0" borderId="0" xfId="37" applyFont="1" applyAlignment="1">
      <alignment horizontal="center"/>
    </xf>
    <xf numFmtId="0" fontId="45" fillId="0" borderId="0" xfId="43" applyFont="1" applyAlignment="1">
      <alignment horizontal="left"/>
    </xf>
    <xf numFmtId="0" fontId="42" fillId="0" borderId="0" xfId="43" applyFont="1"/>
    <xf numFmtId="0" fontId="42" fillId="0" borderId="0" xfId="43" applyNumberFormat="1" applyFont="1" applyAlignment="1">
      <alignment horizontal="left"/>
    </xf>
    <xf numFmtId="0" fontId="50" fillId="0" borderId="0" xfId="0" applyFont="1"/>
    <xf numFmtId="0" fontId="40" fillId="0" borderId="0" xfId="0" applyFont="1" applyBorder="1"/>
    <xf numFmtId="164" fontId="41" fillId="0" borderId="0" xfId="37" applyNumberFormat="1" applyFont="1" applyAlignment="1">
      <alignment horizontal="left"/>
    </xf>
    <xf numFmtId="0" fontId="41" fillId="0" borderId="0" xfId="37" applyNumberFormat="1" applyFont="1" applyAlignment="1">
      <alignment horizontal="left"/>
    </xf>
    <xf numFmtId="0" fontId="41" fillId="0" borderId="0" xfId="37" applyFont="1" applyAlignment="1">
      <alignment horizontal="left"/>
    </xf>
    <xf numFmtId="0" fontId="41" fillId="0" borderId="0" xfId="37" applyFont="1" applyAlignment="1">
      <alignment horizontal="center"/>
    </xf>
    <xf numFmtId="0" fontId="41" fillId="0" borderId="0" xfId="37" applyNumberFormat="1" applyFont="1" applyAlignment="1">
      <alignment horizontal="center"/>
    </xf>
    <xf numFmtId="0" fontId="41" fillId="0" borderId="0" xfId="37" applyFont="1"/>
    <xf numFmtId="0" fontId="42" fillId="0" borderId="0" xfId="37" applyFont="1"/>
    <xf numFmtId="0" fontId="42" fillId="0" borderId="0" xfId="37" applyNumberFormat="1" applyFont="1" applyAlignment="1">
      <alignment horizontal="center"/>
    </xf>
    <xf numFmtId="0" fontId="42" fillId="0" borderId="0" xfId="37" applyFont="1" applyAlignment="1">
      <alignment horizontal="center"/>
    </xf>
    <xf numFmtId="0" fontId="42" fillId="0" borderId="0" xfId="37" applyFont="1" applyAlignment="1">
      <alignment horizontal="left"/>
    </xf>
    <xf numFmtId="0" fontId="39" fillId="0" borderId="0" xfId="43" applyNumberFormat="1" applyFont="1" applyAlignment="1">
      <alignment horizontal="center"/>
    </xf>
    <xf numFmtId="0" fontId="39" fillId="27" borderId="0" xfId="43" applyNumberFormat="1" applyFont="1" applyFill="1" applyAlignment="1">
      <alignment horizontal="center"/>
    </xf>
    <xf numFmtId="0" fontId="39" fillId="25" borderId="0" xfId="43" applyNumberFormat="1" applyFont="1" applyFill="1" applyAlignment="1">
      <alignment horizontal="center"/>
    </xf>
    <xf numFmtId="0" fontId="39" fillId="28" borderId="0" xfId="43" applyNumberFormat="1" applyFont="1" applyFill="1" applyAlignment="1">
      <alignment horizontal="center"/>
    </xf>
    <xf numFmtId="0" fontId="51" fillId="0" borderId="0" xfId="43" applyFont="1" applyAlignment="1">
      <alignment horizontal="left"/>
    </xf>
    <xf numFmtId="0" fontId="17" fillId="0" borderId="0" xfId="31" applyAlignment="1" applyProtection="1"/>
    <xf numFmtId="0" fontId="18" fillId="0" borderId="0" xfId="56" applyFont="1" applyAlignment="1">
      <alignment vertical="center" wrapText="1"/>
    </xf>
    <xf numFmtId="0" fontId="1" fillId="0" borderId="0" xfId="56"/>
    <xf numFmtId="0" fontId="54" fillId="0" borderId="0" xfId="56" applyFont="1" applyAlignment="1">
      <alignment vertical="center" wrapText="1"/>
    </xf>
    <xf numFmtId="0" fontId="13" fillId="0" borderId="0" xfId="56" applyFont="1" applyAlignment="1">
      <alignment vertical="center" wrapText="1"/>
    </xf>
    <xf numFmtId="0" fontId="55" fillId="0" borderId="0" xfId="56" applyFont="1" applyAlignment="1">
      <alignment vertical="center" wrapText="1"/>
    </xf>
    <xf numFmtId="0" fontId="54" fillId="0" borderId="0" xfId="56" applyFont="1" applyAlignment="1">
      <alignment horizontal="left" vertical="center" wrapText="1"/>
    </xf>
    <xf numFmtId="0" fontId="56" fillId="0" borderId="0" xfId="56" applyFont="1" applyAlignment="1">
      <alignment horizontal="left" vertical="center" wrapText="1"/>
    </xf>
    <xf numFmtId="0" fontId="5" fillId="0" borderId="0" xfId="56" applyFont="1" applyAlignment="1">
      <alignment horizontal="left" vertical="center" wrapText="1"/>
    </xf>
    <xf numFmtId="0" fontId="58" fillId="0" borderId="0" xfId="56" applyFont="1" applyAlignment="1">
      <alignment horizontal="left" vertical="center" wrapText="1"/>
    </xf>
    <xf numFmtId="0" fontId="56" fillId="0" borderId="0" xfId="56" applyFont="1" applyAlignment="1">
      <alignment horizontal="left" vertical="center" indent="3"/>
    </xf>
    <xf numFmtId="0" fontId="56" fillId="0" borderId="0" xfId="56" applyFont="1" applyAlignment="1">
      <alignment vertical="center" wrapText="1"/>
    </xf>
    <xf numFmtId="0" fontId="56" fillId="0" borderId="0" xfId="56" applyFont="1" applyAlignment="1">
      <alignment vertical="center"/>
    </xf>
    <xf numFmtId="0" fontId="56" fillId="0" borderId="0" xfId="56" applyFont="1" applyAlignment="1">
      <alignment horizontal="left" vertical="center" indent="2"/>
    </xf>
    <xf numFmtId="0" fontId="57" fillId="0" borderId="0" xfId="56" applyFont="1" applyAlignment="1">
      <alignment horizontal="left" vertical="center" wrapText="1"/>
    </xf>
    <xf numFmtId="0" fontId="17" fillId="0" borderId="0" xfId="31" applyAlignment="1" applyProtection="1">
      <alignment horizontal="left" vertical="center" wrapText="1"/>
    </xf>
    <xf numFmtId="0" fontId="61" fillId="0" borderId="0" xfId="56" applyFont="1" applyAlignment="1">
      <alignment horizontal="left" vertical="center" wrapText="1"/>
    </xf>
    <xf numFmtId="0" fontId="1" fillId="0" borderId="0" xfId="56" applyAlignment="1">
      <alignment wrapText="1"/>
    </xf>
    <xf numFmtId="49" fontId="53" fillId="0" borderId="0" xfId="56" applyNumberFormat="1" applyFont="1" applyAlignment="1">
      <alignment wrapText="1"/>
    </xf>
    <xf numFmtId="49" fontId="53" fillId="0" borderId="0" xfId="56" applyNumberFormat="1" applyFont="1"/>
    <xf numFmtId="49" fontId="1" fillId="0" borderId="0" xfId="56" applyNumberFormat="1" applyAlignment="1">
      <alignment wrapText="1"/>
    </xf>
    <xf numFmtId="49" fontId="1" fillId="0" borderId="0" xfId="56" applyNumberFormat="1"/>
    <xf numFmtId="49" fontId="5" fillId="0" borderId="0" xfId="56" applyNumberFormat="1" applyFont="1" applyAlignment="1">
      <alignment wrapText="1"/>
    </xf>
    <xf numFmtId="49" fontId="5" fillId="0" borderId="0" xfId="56" applyNumberFormat="1" applyFont="1"/>
    <xf numFmtId="0" fontId="1" fillId="0" borderId="0" xfId="56" applyFont="1"/>
    <xf numFmtId="0" fontId="2" fillId="0" borderId="0" xfId="56" applyFont="1" applyAlignment="1">
      <alignment wrapText="1"/>
    </xf>
    <xf numFmtId="0" fontId="52" fillId="0" borderId="0" xfId="56" applyFont="1"/>
    <xf numFmtId="0" fontId="5" fillId="0" borderId="0" xfId="56" applyFont="1" applyAlignment="1">
      <alignment horizontal="left"/>
    </xf>
    <xf numFmtId="0" fontId="6" fillId="0" borderId="0" xfId="56" applyFont="1" applyFill="1" applyAlignment="1">
      <alignment horizontal="center"/>
    </xf>
    <xf numFmtId="0" fontId="5" fillId="0" borderId="0" xfId="56" applyFont="1" applyAlignment="1">
      <alignment horizontal="left" vertical="center"/>
    </xf>
    <xf numFmtId="0" fontId="62" fillId="0" borderId="0" xfId="56" applyFont="1" applyAlignment="1">
      <alignment horizontal="center" vertical="center"/>
    </xf>
    <xf numFmtId="0" fontId="5" fillId="0" borderId="0" xfId="56" applyFont="1" applyAlignment="1">
      <alignment vertical="center"/>
    </xf>
    <xf numFmtId="0" fontId="1" fillId="0" borderId="0" xfId="56" applyFont="1" applyAlignment="1">
      <alignment horizontal="center"/>
    </xf>
    <xf numFmtId="0" fontId="5" fillId="0" borderId="0" xfId="56" applyFont="1" applyAlignment="1">
      <alignment horizontal="center" vertical="center"/>
    </xf>
    <xf numFmtId="17" fontId="5" fillId="0" borderId="0" xfId="56" applyNumberFormat="1" applyFont="1" applyAlignment="1">
      <alignment horizontal="left"/>
    </xf>
    <xf numFmtId="17" fontId="62" fillId="0" borderId="0" xfId="56" applyNumberFormat="1" applyFont="1" applyAlignment="1">
      <alignment horizontal="center"/>
    </xf>
    <xf numFmtId="0" fontId="5" fillId="0" borderId="0" xfId="56" applyFont="1"/>
    <xf numFmtId="0" fontId="63" fillId="0" borderId="0" xfId="56" applyFont="1"/>
    <xf numFmtId="0" fontId="18" fillId="0" borderId="0" xfId="56" applyFont="1"/>
    <xf numFmtId="15" fontId="1" fillId="0" borderId="0" xfId="56" applyNumberFormat="1" applyFont="1"/>
    <xf numFmtId="0" fontId="65" fillId="0" borderId="0" xfId="56" applyFont="1" applyAlignment="1">
      <alignment horizontal="center"/>
    </xf>
    <xf numFmtId="0" fontId="1" fillId="0" borderId="0" xfId="56" applyFont="1" applyAlignment="1">
      <alignment horizontal="left" vertical="top" wrapText="1"/>
    </xf>
    <xf numFmtId="0" fontId="62" fillId="0" borderId="0" xfId="56" applyFont="1"/>
    <xf numFmtId="0" fontId="12" fillId="0" borderId="0" xfId="56" applyFont="1"/>
    <xf numFmtId="0" fontId="13" fillId="0" borderId="0" xfId="56" applyFont="1"/>
    <xf numFmtId="0" fontId="18" fillId="0" borderId="0" xfId="56" applyFont="1" applyAlignment="1">
      <alignment horizontal="right"/>
    </xf>
    <xf numFmtId="14" fontId="1" fillId="0" borderId="0" xfId="56" applyNumberFormat="1" applyFont="1" applyAlignment="1">
      <alignment horizontal="left"/>
    </xf>
    <xf numFmtId="14" fontId="1" fillId="0" borderId="0" xfId="56" applyNumberFormat="1" applyFont="1" applyAlignment="1">
      <alignment horizontal="right"/>
    </xf>
    <xf numFmtId="0" fontId="1" fillId="0" borderId="0" xfId="56" quotePrefix="1" applyFont="1"/>
    <xf numFmtId="0" fontId="64" fillId="0" borderId="0" xfId="56" applyFont="1" applyAlignment="1">
      <alignment vertical="top" wrapText="1"/>
    </xf>
    <xf numFmtId="0" fontId="1" fillId="26" borderId="27" xfId="56" applyFill="1" applyBorder="1"/>
    <xf numFmtId="0" fontId="1" fillId="26" borderId="28" xfId="56" applyFill="1" applyBorder="1"/>
    <xf numFmtId="0" fontId="1" fillId="26" borderId="29" xfId="56" applyFill="1" applyBorder="1"/>
    <xf numFmtId="0" fontId="1" fillId="26" borderId="30" xfId="56" applyFill="1" applyBorder="1"/>
    <xf numFmtId="0" fontId="1" fillId="26" borderId="0" xfId="56" applyFill="1" applyBorder="1"/>
    <xf numFmtId="0" fontId="1" fillId="26" borderId="32" xfId="56" applyFill="1" applyBorder="1"/>
    <xf numFmtId="0" fontId="1" fillId="26" borderId="0" xfId="56" applyFill="1" applyBorder="1" applyAlignment="1">
      <alignment horizontal="center"/>
    </xf>
    <xf numFmtId="0" fontId="1" fillId="26" borderId="0" xfId="56" applyFont="1" applyFill="1" applyBorder="1"/>
    <xf numFmtId="165" fontId="1" fillId="26" borderId="0" xfId="56" applyNumberFormat="1" applyFill="1" applyBorder="1" applyAlignment="1">
      <alignment horizontal="left"/>
    </xf>
    <xf numFmtId="166" fontId="1" fillId="26" borderId="0" xfId="56" applyNumberFormat="1" applyFont="1" applyFill="1" applyBorder="1" applyAlignment="1">
      <alignment horizontal="center"/>
    </xf>
    <xf numFmtId="0" fontId="2" fillId="0" borderId="0" xfId="56" applyFont="1" applyAlignment="1"/>
    <xf numFmtId="0" fontId="66" fillId="26" borderId="31" xfId="57" applyFill="1" applyBorder="1"/>
    <xf numFmtId="0" fontId="1" fillId="26" borderId="0" xfId="56" applyFont="1" applyFill="1" applyBorder="1" applyAlignment="1">
      <alignment horizontal="center"/>
    </xf>
    <xf numFmtId="0" fontId="1" fillId="26" borderId="33" xfId="56" applyFill="1" applyBorder="1"/>
    <xf numFmtId="0" fontId="1" fillId="26" borderId="34" xfId="56" applyFill="1" applyBorder="1"/>
    <xf numFmtId="0" fontId="1" fillId="26" borderId="35" xfId="56" applyFill="1" applyBorder="1"/>
    <xf numFmtId="0" fontId="1" fillId="26" borderId="0" xfId="56" applyFill="1"/>
    <xf numFmtId="0" fontId="1" fillId="0" borderId="0" xfId="56" applyBorder="1"/>
    <xf numFmtId="165" fontId="1" fillId="26" borderId="0" xfId="56" applyNumberFormat="1" applyFont="1" applyFill="1" applyBorder="1" applyAlignment="1">
      <alignment horizontal="left"/>
    </xf>
    <xf numFmtId="0" fontId="1" fillId="26" borderId="32" xfId="56" applyFont="1" applyFill="1" applyBorder="1"/>
    <xf numFmtId="0" fontId="40" fillId="0" borderId="0" xfId="37" applyFont="1" applyFill="1" applyBorder="1" applyAlignment="1">
      <alignment horizontal="left"/>
    </xf>
    <xf numFmtId="164" fontId="41" fillId="0" borderId="0" xfId="37" applyNumberFormat="1" applyFont="1" applyAlignment="1" applyProtection="1">
      <alignment horizontal="left"/>
    </xf>
    <xf numFmtId="0" fontId="41" fillId="0" borderId="0" xfId="37" applyFont="1" applyAlignment="1" applyProtection="1">
      <alignment horizontal="left"/>
    </xf>
    <xf numFmtId="0" fontId="41" fillId="0" borderId="0" xfId="37" applyNumberFormat="1" applyFont="1" applyAlignment="1" applyProtection="1">
      <alignment horizontal="left"/>
    </xf>
    <xf numFmtId="0" fontId="40" fillId="0" borderId="0" xfId="37" applyFont="1" applyFill="1" applyBorder="1" applyProtection="1"/>
    <xf numFmtId="0" fontId="40" fillId="0" borderId="0" xfId="37" applyFont="1" applyFill="1" applyBorder="1" applyAlignment="1" applyProtection="1">
      <alignment horizontal="left"/>
    </xf>
    <xf numFmtId="0" fontId="41" fillId="0" borderId="0" xfId="37" applyFont="1" applyAlignment="1" applyProtection="1">
      <alignment horizontal="center"/>
    </xf>
    <xf numFmtId="0" fontId="41" fillId="0" borderId="0" xfId="37" applyFont="1" applyAlignment="1" applyProtection="1">
      <alignment horizontal="right"/>
    </xf>
    <xf numFmtId="0" fontId="40" fillId="0" borderId="0" xfId="0" applyFont="1" applyFill="1" applyBorder="1" applyProtection="1"/>
    <xf numFmtId="15" fontId="41" fillId="0" borderId="0" xfId="37" applyNumberFormat="1" applyFont="1" applyAlignment="1" applyProtection="1">
      <alignment horizontal="left"/>
    </xf>
    <xf numFmtId="0" fontId="40" fillId="0" borderId="0" xfId="37" applyFont="1" applyAlignment="1" applyProtection="1">
      <alignment horizontal="left"/>
    </xf>
    <xf numFmtId="0" fontId="40" fillId="0" borderId="0" xfId="37" applyFont="1" applyAlignment="1" applyProtection="1">
      <alignment horizontal="right"/>
    </xf>
    <xf numFmtId="0" fontId="40" fillId="0" borderId="0" xfId="37" applyFont="1" applyAlignment="1" applyProtection="1">
      <alignment horizontal="center"/>
    </xf>
    <xf numFmtId="0" fontId="41" fillId="0" borderId="0" xfId="37" applyFont="1" applyProtection="1"/>
    <xf numFmtId="0" fontId="41" fillId="0" borderId="0" xfId="37" applyNumberFormat="1" applyFont="1" applyAlignment="1" applyProtection="1">
      <alignment horizontal="center"/>
    </xf>
    <xf numFmtId="0" fontId="41" fillId="0" borderId="0" xfId="37" applyFont="1" applyAlignment="1" applyProtection="1"/>
    <xf numFmtId="0" fontId="41" fillId="0" borderId="18" xfId="37" applyFont="1" applyBorder="1" applyAlignment="1" applyProtection="1">
      <alignment horizontal="center"/>
      <protection locked="0"/>
    </xf>
    <xf numFmtId="0" fontId="41" fillId="0" borderId="19" xfId="37" applyFont="1" applyBorder="1" applyAlignment="1" applyProtection="1">
      <alignment horizontal="center"/>
    </xf>
    <xf numFmtId="0" fontId="41" fillId="0" borderId="20" xfId="37" applyFont="1" applyBorder="1" applyAlignment="1" applyProtection="1">
      <alignment horizontal="center"/>
      <protection locked="0"/>
    </xf>
    <xf numFmtId="0" fontId="41" fillId="0" borderId="18" xfId="37" applyFont="1" applyBorder="1" applyAlignment="1" applyProtection="1">
      <alignment horizontal="center"/>
    </xf>
    <xf numFmtId="0" fontId="41" fillId="0" borderId="20" xfId="37" applyFont="1" applyBorder="1" applyAlignment="1" applyProtection="1">
      <alignment horizontal="center"/>
    </xf>
    <xf numFmtId="0" fontId="41" fillId="0" borderId="10" xfId="37" applyFont="1" applyBorder="1" applyAlignment="1" applyProtection="1">
      <alignment horizontal="center"/>
    </xf>
    <xf numFmtId="0" fontId="41" fillId="0" borderId="10" xfId="37" applyFont="1" applyBorder="1" applyAlignment="1" applyProtection="1">
      <alignment horizontal="left"/>
    </xf>
    <xf numFmtId="0" fontId="41" fillId="0" borderId="0" xfId="37" applyFont="1" applyAlignment="1" applyProtection="1">
      <alignment horizontal="left"/>
    </xf>
    <xf numFmtId="0" fontId="41" fillId="0" borderId="12" xfId="37" applyFont="1" applyBorder="1" applyAlignment="1" applyProtection="1">
      <alignment horizontal="center"/>
    </xf>
    <xf numFmtId="0" fontId="41" fillId="0" borderId="0" xfId="37" applyFont="1" applyAlignment="1" applyProtection="1"/>
    <xf numFmtId="0" fontId="41" fillId="0" borderId="0" xfId="37" applyFont="1" applyBorder="1"/>
    <xf numFmtId="0" fontId="41" fillId="0" borderId="0" xfId="37" applyFont="1" applyBorder="1" applyAlignment="1" applyProtection="1">
      <alignment horizontal="center"/>
    </xf>
    <xf numFmtId="0" fontId="41" fillId="0" borderId="39" xfId="37" applyFont="1" applyBorder="1" applyAlignment="1" applyProtection="1">
      <alignment horizontal="center"/>
    </xf>
    <xf numFmtId="0" fontId="41" fillId="0" borderId="39" xfId="37" applyFont="1" applyBorder="1" applyAlignment="1" applyProtection="1">
      <alignment horizontal="left"/>
    </xf>
    <xf numFmtId="0" fontId="41" fillId="0" borderId="17" xfId="37" applyFont="1" applyBorder="1" applyAlignment="1" applyProtection="1">
      <alignment horizontal="center"/>
    </xf>
    <xf numFmtId="0" fontId="41" fillId="0" borderId="11" xfId="37" applyFont="1" applyBorder="1" applyAlignment="1" applyProtection="1">
      <alignment horizontal="center"/>
    </xf>
    <xf numFmtId="0" fontId="41" fillId="0" borderId="38" xfId="37" applyFont="1" applyBorder="1" applyAlignment="1" applyProtection="1">
      <alignment horizontal="center"/>
    </xf>
    <xf numFmtId="0" fontId="41" fillId="29" borderId="15" xfId="37" applyFont="1" applyFill="1" applyBorder="1" applyAlignment="1" applyProtection="1">
      <alignment horizontal="center"/>
    </xf>
    <xf numFmtId="0" fontId="40" fillId="0" borderId="16" xfId="37" applyFont="1" applyFill="1" applyBorder="1" applyProtection="1"/>
    <xf numFmtId="0" fontId="41" fillId="0" borderId="16" xfId="37" applyFont="1" applyBorder="1" applyAlignment="1" applyProtection="1">
      <alignment horizontal="left"/>
    </xf>
    <xf numFmtId="0" fontId="41" fillId="0" borderId="0" xfId="37" applyNumberFormat="1" applyFont="1" applyAlignment="1" applyProtection="1"/>
    <xf numFmtId="0" fontId="41" fillId="29" borderId="0" xfId="37" applyFont="1" applyFill="1" applyBorder="1" applyAlignment="1" applyProtection="1">
      <alignment horizontal="center"/>
    </xf>
    <xf numFmtId="0" fontId="41" fillId="29" borderId="10" xfId="37" applyFont="1" applyFill="1" applyBorder="1" applyAlignment="1" applyProtection="1">
      <alignment horizontal="left"/>
    </xf>
    <xf numFmtId="0" fontId="41" fillId="0" borderId="36" xfId="37" applyFont="1" applyBorder="1" applyAlignment="1" applyProtection="1">
      <alignment horizontal="center"/>
    </xf>
    <xf numFmtId="0" fontId="41" fillId="0" borderId="12" xfId="37" applyFont="1" applyBorder="1" applyAlignment="1" applyProtection="1">
      <alignment horizontal="center"/>
    </xf>
    <xf numFmtId="0" fontId="41" fillId="0" borderId="37" xfId="37" applyFont="1" applyBorder="1" applyAlignment="1" applyProtection="1">
      <alignment horizontal="center"/>
    </xf>
    <xf numFmtId="0" fontId="41" fillId="0" borderId="17" xfId="37" applyFont="1" applyBorder="1" applyAlignment="1" applyProtection="1">
      <alignment horizontal="center"/>
    </xf>
    <xf numFmtId="0" fontId="41" fillId="0" borderId="11" xfId="37" applyFont="1" applyBorder="1" applyAlignment="1" applyProtection="1">
      <alignment horizontal="center"/>
    </xf>
    <xf numFmtId="0" fontId="41" fillId="0" borderId="38" xfId="37" applyFont="1" applyBorder="1" applyAlignment="1" applyProtection="1">
      <alignment horizontal="center"/>
    </xf>
    <xf numFmtId="0" fontId="41" fillId="0" borderId="0" xfId="37" applyFont="1" applyAlignment="1" applyProtection="1">
      <alignment horizontal="left"/>
    </xf>
    <xf numFmtId="0" fontId="41" fillId="29" borderId="17" xfId="37" applyFont="1" applyFill="1" applyBorder="1" applyAlignment="1" applyProtection="1">
      <alignment horizontal="center"/>
    </xf>
    <xf numFmtId="0" fontId="41" fillId="29" borderId="11" xfId="37" applyFont="1" applyFill="1" applyBorder="1" applyAlignment="1" applyProtection="1">
      <alignment horizontal="center"/>
    </xf>
    <xf numFmtId="0" fontId="41" fillId="0" borderId="38" xfId="37" applyFont="1" applyBorder="1" applyAlignment="1" applyProtection="1">
      <alignment horizontal="left"/>
    </xf>
    <xf numFmtId="1" fontId="41" fillId="0" borderId="39" xfId="37" applyNumberFormat="1" applyFont="1" applyBorder="1" applyAlignment="1" applyProtection="1">
      <alignment horizontal="center"/>
    </xf>
    <xf numFmtId="0" fontId="41" fillId="0" borderId="40" xfId="37" applyFont="1" applyBorder="1" applyAlignment="1" applyProtection="1">
      <alignment horizontal="center"/>
      <protection locked="0"/>
    </xf>
    <xf numFmtId="0" fontId="41" fillId="0" borderId="41" xfId="37" applyFont="1" applyBorder="1" applyAlignment="1" applyProtection="1">
      <alignment horizontal="center"/>
      <protection locked="0"/>
    </xf>
    <xf numFmtId="0" fontId="67" fillId="0" borderId="0" xfId="37" applyFont="1" applyAlignment="1" applyProtection="1">
      <alignment horizontal="left"/>
    </xf>
    <xf numFmtId="0" fontId="67" fillId="0" borderId="0" xfId="37" applyFont="1" applyAlignment="1" applyProtection="1">
      <alignment horizontal="center"/>
    </xf>
    <xf numFmtId="0" fontId="41" fillId="29" borderId="0" xfId="37" applyFont="1" applyFill="1" applyAlignment="1" applyProtection="1">
      <alignment horizontal="left"/>
    </xf>
    <xf numFmtId="0" fontId="41" fillId="0" borderId="23" xfId="37" applyFont="1" applyBorder="1" applyAlignment="1" applyProtection="1">
      <alignment horizontal="center"/>
    </xf>
    <xf numFmtId="1" fontId="41" fillId="0" borderId="0" xfId="37" applyNumberFormat="1" applyFont="1" applyBorder="1" applyAlignment="1" applyProtection="1">
      <alignment horizontal="center"/>
    </xf>
    <xf numFmtId="0" fontId="68" fillId="0" borderId="0" xfId="0" applyFont="1" applyAlignment="1">
      <alignment horizontal="right"/>
    </xf>
    <xf numFmtId="0" fontId="68" fillId="0" borderId="0" xfId="0" applyFont="1"/>
    <xf numFmtId="49" fontId="68" fillId="0" borderId="0" xfId="0" applyNumberFormat="1" applyFont="1" applyAlignment="1">
      <alignment horizontal="center"/>
    </xf>
    <xf numFmtId="0" fontId="68" fillId="0" borderId="0" xfId="0" applyFont="1" applyAlignment="1">
      <alignment horizontal="center"/>
    </xf>
    <xf numFmtId="0" fontId="69" fillId="0" borderId="0" xfId="0" applyFont="1" applyAlignment="1">
      <alignment horizontal="center"/>
    </xf>
    <xf numFmtId="0" fontId="39" fillId="0" borderId="0" xfId="0" applyFont="1" applyAlignment="1">
      <alignment horizontal="right"/>
    </xf>
    <xf numFmtId="0" fontId="39" fillId="0" borderId="0" xfId="0" applyFont="1"/>
    <xf numFmtId="49" fontId="39" fillId="0" borderId="0" xfId="0" applyNumberFormat="1" applyFont="1" applyAlignment="1">
      <alignment horizontal="center"/>
    </xf>
    <xf numFmtId="49" fontId="39" fillId="0" borderId="0" xfId="0" applyNumberFormat="1" applyFont="1" applyAlignment="1">
      <alignment horizontal="left"/>
    </xf>
    <xf numFmtId="0" fontId="39" fillId="0" borderId="0" xfId="0" applyFont="1" applyAlignment="1">
      <alignment horizontal="left"/>
    </xf>
    <xf numFmtId="0" fontId="41" fillId="0" borderId="12" xfId="37" applyFont="1" applyBorder="1" applyAlignment="1" applyProtection="1">
      <alignment horizontal="center"/>
    </xf>
    <xf numFmtId="0" fontId="41" fillId="0" borderId="17" xfId="37" applyFont="1" applyBorder="1" applyAlignment="1" applyProtection="1">
      <alignment horizontal="center"/>
    </xf>
    <xf numFmtId="0" fontId="41" fillId="0" borderId="11" xfId="37" applyFont="1" applyBorder="1" applyAlignment="1" applyProtection="1">
      <alignment horizontal="center"/>
    </xf>
    <xf numFmtId="0" fontId="41" fillId="0" borderId="38" xfId="37" applyFont="1" applyBorder="1" applyAlignment="1" applyProtection="1">
      <alignment horizontal="center"/>
    </xf>
    <xf numFmtId="0" fontId="39" fillId="0" borderId="0" xfId="0" applyFont="1" applyAlignment="1">
      <alignment horizontal="left"/>
    </xf>
    <xf numFmtId="0" fontId="41" fillId="0" borderId="0" xfId="37" applyFont="1" applyAlignment="1" applyProtection="1">
      <alignment horizontal="left"/>
    </xf>
    <xf numFmtId="0" fontId="41" fillId="0" borderId="0" xfId="37" applyFont="1" applyAlignment="1" applyProtection="1"/>
    <xf numFmtId="0" fontId="41" fillId="0" borderId="12" xfId="37" applyFont="1" applyBorder="1" applyAlignment="1" applyProtection="1">
      <alignment horizontal="center"/>
    </xf>
    <xf numFmtId="0" fontId="41" fillId="0" borderId="17" xfId="37" applyFont="1" applyBorder="1" applyAlignment="1" applyProtection="1">
      <alignment horizontal="center"/>
    </xf>
    <xf numFmtId="0" fontId="41" fillId="0" borderId="11" xfId="37" applyFont="1" applyBorder="1" applyAlignment="1" applyProtection="1">
      <alignment horizontal="center"/>
    </xf>
    <xf numFmtId="0" fontId="41" fillId="0" borderId="38" xfId="37" applyFont="1" applyBorder="1" applyAlignment="1" applyProtection="1">
      <alignment horizontal="center"/>
    </xf>
    <xf numFmtId="0" fontId="41" fillId="0" borderId="10" xfId="37" applyFont="1" applyBorder="1" applyAlignment="1" applyProtection="1">
      <alignment horizontal="left"/>
    </xf>
    <xf numFmtId="49" fontId="39" fillId="29" borderId="42" xfId="0" applyNumberFormat="1" applyFont="1" applyFill="1" applyBorder="1" applyAlignment="1">
      <alignment horizontal="center"/>
    </xf>
    <xf numFmtId="49" fontId="39" fillId="29" borderId="23" xfId="0" applyNumberFormat="1" applyFont="1" applyFill="1" applyBorder="1" applyAlignment="1">
      <alignment horizontal="left"/>
    </xf>
    <xf numFmtId="0" fontId="39" fillId="29" borderId="23" xfId="0" applyFont="1" applyFill="1" applyBorder="1" applyAlignment="1">
      <alignment horizontal="right"/>
    </xf>
    <xf numFmtId="0" fontId="39" fillId="29" borderId="23" xfId="0" applyFont="1" applyFill="1" applyBorder="1"/>
    <xf numFmtId="49" fontId="39" fillId="29" borderId="23" xfId="0" applyNumberFormat="1" applyFont="1" applyFill="1" applyBorder="1" applyAlignment="1">
      <alignment horizontal="center"/>
    </xf>
    <xf numFmtId="0" fontId="39" fillId="29" borderId="23" xfId="0" applyFont="1" applyFill="1" applyBorder="1" applyAlignment="1">
      <alignment horizontal="left"/>
    </xf>
    <xf numFmtId="0" fontId="39" fillId="29" borderId="24" xfId="0" applyFont="1" applyFill="1" applyBorder="1"/>
    <xf numFmtId="0" fontId="39" fillId="29" borderId="46" xfId="0" applyFont="1" applyFill="1" applyBorder="1"/>
    <xf numFmtId="49" fontId="68" fillId="29" borderId="0" xfId="0" applyNumberFormat="1" applyFont="1" applyFill="1" applyBorder="1" applyAlignment="1">
      <alignment horizontal="left"/>
    </xf>
    <xf numFmtId="49" fontId="68" fillId="29" borderId="44" xfId="0" applyNumberFormat="1" applyFont="1" applyFill="1" applyBorder="1" applyAlignment="1">
      <alignment horizontal="left"/>
    </xf>
    <xf numFmtId="49" fontId="39" fillId="0" borderId="46" xfId="0" applyNumberFormat="1" applyFont="1" applyBorder="1" applyAlignment="1">
      <alignment horizontal="center"/>
    </xf>
    <xf numFmtId="49" fontId="68" fillId="0" borderId="0" xfId="0" applyNumberFormat="1" applyFont="1" applyBorder="1" applyAlignment="1">
      <alignment horizontal="left"/>
    </xf>
    <xf numFmtId="0" fontId="39" fillId="0" borderId="0" xfId="0" applyFont="1" applyBorder="1" applyAlignment="1">
      <alignment horizontal="right"/>
    </xf>
    <xf numFmtId="0" fontId="39" fillId="0" borderId="0" xfId="0" applyFont="1" applyBorder="1"/>
    <xf numFmtId="49" fontId="39" fillId="0" borderId="0" xfId="0" applyNumberFormat="1" applyFont="1" applyBorder="1" applyAlignment="1">
      <alignment horizontal="center"/>
    </xf>
    <xf numFmtId="0" fontId="39" fillId="0" borderId="0" xfId="0" applyFont="1" applyBorder="1" applyAlignment="1">
      <alignment horizontal="left"/>
    </xf>
    <xf numFmtId="0" fontId="39" fillId="0" borderId="44" xfId="0" applyFont="1" applyBorder="1"/>
    <xf numFmtId="49" fontId="39" fillId="29" borderId="46" xfId="0" applyNumberFormat="1" applyFont="1" applyFill="1" applyBorder="1" applyAlignment="1">
      <alignment horizontal="center"/>
    </xf>
    <xf numFmtId="49" fontId="39" fillId="29" borderId="0" xfId="0" applyNumberFormat="1" applyFont="1" applyFill="1" applyBorder="1" applyAlignment="1">
      <alignment horizontal="left"/>
    </xf>
    <xf numFmtId="0" fontId="39" fillId="29" borderId="0" xfId="0" applyFont="1" applyFill="1" applyBorder="1" applyAlignment="1">
      <alignment horizontal="right"/>
    </xf>
    <xf numFmtId="0" fontId="39" fillId="29" borderId="0" xfId="0" applyFont="1" applyFill="1" applyBorder="1"/>
    <xf numFmtId="49" fontId="39" fillId="29" borderId="0" xfId="0" applyNumberFormat="1" applyFont="1" applyFill="1" applyBorder="1" applyAlignment="1">
      <alignment horizontal="center"/>
    </xf>
    <xf numFmtId="0" fontId="39" fillId="29" borderId="0" xfId="0" applyFont="1" applyFill="1" applyBorder="1" applyAlignment="1">
      <alignment horizontal="left"/>
    </xf>
    <xf numFmtId="0" fontId="39" fillId="29" borderId="44" xfId="0" applyFont="1" applyFill="1" applyBorder="1"/>
    <xf numFmtId="49" fontId="39" fillId="0" borderId="0" xfId="0" applyNumberFormat="1" applyFont="1" applyBorder="1" applyAlignment="1">
      <alignment horizontal="left"/>
    </xf>
    <xf numFmtId="0" fontId="39" fillId="27" borderId="0" xfId="43" applyFont="1" applyFill="1" applyBorder="1" applyAlignment="1">
      <alignment horizontal="left"/>
    </xf>
    <xf numFmtId="0" fontId="39" fillId="25" borderId="0" xfId="43" applyFont="1" applyFill="1" applyBorder="1" applyAlignment="1">
      <alignment horizontal="left"/>
    </xf>
    <xf numFmtId="0" fontId="39" fillId="28" borderId="0" xfId="43" applyFont="1" applyFill="1" applyBorder="1" applyAlignment="1">
      <alignment horizontal="left"/>
    </xf>
    <xf numFmtId="16" fontId="39" fillId="29" borderId="0" xfId="0" applyNumberFormat="1" applyFont="1" applyFill="1" applyBorder="1"/>
    <xf numFmtId="0" fontId="39" fillId="29" borderId="0" xfId="43" applyFont="1" applyFill="1" applyBorder="1" applyAlignment="1">
      <alignment horizontal="left"/>
    </xf>
    <xf numFmtId="49" fontId="39" fillId="29" borderId="43" xfId="0" applyNumberFormat="1" applyFont="1" applyFill="1" applyBorder="1" applyAlignment="1">
      <alignment horizontal="center"/>
    </xf>
    <xf numFmtId="49" fontId="39" fillId="29" borderId="21" xfId="0" applyNumberFormat="1" applyFont="1" applyFill="1" applyBorder="1" applyAlignment="1">
      <alignment horizontal="left"/>
    </xf>
    <xf numFmtId="0" fontId="39" fillId="29" borderId="21" xfId="0" applyFont="1" applyFill="1" applyBorder="1" applyAlignment="1">
      <alignment horizontal="right"/>
    </xf>
    <xf numFmtId="0" fontId="39" fillId="29" borderId="21" xfId="0" applyFont="1" applyFill="1" applyBorder="1"/>
    <xf numFmtId="49" fontId="39" fillId="29" borderId="21" xfId="0" applyNumberFormat="1" applyFont="1" applyFill="1" applyBorder="1" applyAlignment="1">
      <alignment horizontal="center"/>
    </xf>
    <xf numFmtId="0" fontId="39" fillId="29" borderId="21" xfId="0" applyFont="1" applyFill="1" applyBorder="1" applyAlignment="1">
      <alignment horizontal="left"/>
    </xf>
    <xf numFmtId="0" fontId="39" fillId="29" borderId="22" xfId="0" applyFont="1" applyFill="1" applyBorder="1"/>
    <xf numFmtId="0" fontId="41" fillId="0" borderId="0" xfId="37" applyFont="1" applyAlignment="1" applyProtection="1"/>
    <xf numFmtId="0" fontId="41" fillId="0" borderId="12" xfId="37" applyFont="1" applyBorder="1" applyAlignment="1" applyProtection="1">
      <alignment horizontal="center"/>
    </xf>
    <xf numFmtId="0" fontId="41" fillId="0" borderId="17" xfId="37" applyFont="1" applyBorder="1" applyAlignment="1" applyProtection="1">
      <alignment horizontal="center"/>
    </xf>
    <xf numFmtId="0" fontId="41" fillId="0" borderId="11" xfId="37" applyFont="1" applyBorder="1" applyAlignment="1" applyProtection="1">
      <alignment horizontal="center"/>
    </xf>
    <xf numFmtId="0" fontId="41" fillId="0" borderId="38" xfId="37" applyFont="1" applyBorder="1" applyAlignment="1" applyProtection="1">
      <alignment horizontal="center"/>
    </xf>
    <xf numFmtId="0" fontId="41" fillId="0" borderId="0" xfId="37" applyFont="1" applyAlignment="1" applyProtection="1">
      <alignment horizontal="left"/>
    </xf>
    <xf numFmtId="0" fontId="41" fillId="29" borderId="0" xfId="37" applyFont="1" applyFill="1" applyAlignment="1" applyProtection="1">
      <alignment horizontal="left"/>
    </xf>
    <xf numFmtId="166" fontId="1" fillId="26" borderId="48" xfId="56" applyNumberFormat="1" applyFont="1" applyFill="1" applyBorder="1" applyAlignment="1">
      <alignment horizontal="center"/>
    </xf>
    <xf numFmtId="0" fontId="41" fillId="29" borderId="13" xfId="37" applyNumberFormat="1" applyFont="1" applyFill="1" applyBorder="1" applyAlignment="1" applyProtection="1">
      <alignment horizontal="center"/>
    </xf>
    <xf numFmtId="0" fontId="41" fillId="29" borderId="49" xfId="37" applyNumberFormat="1" applyFont="1" applyFill="1" applyBorder="1" applyAlignment="1" applyProtection="1">
      <alignment horizontal="center"/>
    </xf>
    <xf numFmtId="0" fontId="41" fillId="29" borderId="14" xfId="37" applyFont="1" applyFill="1" applyBorder="1" applyAlignment="1" applyProtection="1">
      <alignment horizontal="center"/>
    </xf>
    <xf numFmtId="0" fontId="40" fillId="30" borderId="0" xfId="37" applyFont="1" applyFill="1" applyAlignment="1">
      <alignment horizontal="left"/>
    </xf>
    <xf numFmtId="0" fontId="41" fillId="29" borderId="0" xfId="37" applyNumberFormat="1" applyFont="1" applyFill="1" applyBorder="1" applyAlignment="1" applyProtection="1">
      <alignment horizontal="center"/>
    </xf>
    <xf numFmtId="0" fontId="41" fillId="0" borderId="0" xfId="37" applyFont="1" applyBorder="1" applyAlignment="1" applyProtection="1">
      <alignment horizontal="left"/>
    </xf>
    <xf numFmtId="0" fontId="41" fillId="0" borderId="0" xfId="37" applyFont="1" applyBorder="1" applyAlignment="1" applyProtection="1">
      <alignment horizontal="center"/>
      <protection locked="0"/>
    </xf>
    <xf numFmtId="0" fontId="41" fillId="0" borderId="23" xfId="37" applyFont="1" applyBorder="1" applyAlignment="1" applyProtection="1">
      <alignment horizontal="center"/>
      <protection locked="0"/>
    </xf>
    <xf numFmtId="0" fontId="41" fillId="0" borderId="21" xfId="37" applyFont="1" applyBorder="1" applyAlignment="1" applyProtection="1">
      <alignment horizontal="center"/>
    </xf>
    <xf numFmtId="0" fontId="41" fillId="29" borderId="50" xfId="37" applyNumberFormat="1" applyFont="1" applyFill="1" applyBorder="1" applyAlignment="1" applyProtection="1">
      <alignment horizontal="center"/>
    </xf>
    <xf numFmtId="0" fontId="41" fillId="29" borderId="50" xfId="37" applyFont="1" applyFill="1" applyBorder="1" applyAlignment="1" applyProtection="1">
      <alignment horizontal="center"/>
    </xf>
    <xf numFmtId="0" fontId="41" fillId="29" borderId="51" xfId="37" applyFont="1" applyFill="1" applyBorder="1" applyAlignment="1" applyProtection="1">
      <alignment horizontal="center"/>
    </xf>
    <xf numFmtId="0" fontId="41" fillId="0" borderId="51" xfId="37" applyFont="1" applyBorder="1" applyAlignment="1" applyProtection="1">
      <alignment horizontal="left"/>
    </xf>
    <xf numFmtId="0" fontId="40" fillId="0" borderId="51" xfId="37" applyFont="1" applyFill="1" applyBorder="1" applyProtection="1"/>
    <xf numFmtId="0" fontId="41" fillId="29" borderId="39" xfId="37" applyFont="1" applyFill="1" applyBorder="1" applyAlignment="1" applyProtection="1">
      <alignment horizontal="center"/>
    </xf>
    <xf numFmtId="0" fontId="1" fillId="0" borderId="26" xfId="56" applyFont="1" applyBorder="1" applyAlignment="1">
      <alignment horizontal="left" vertical="top" wrapText="1"/>
    </xf>
    <xf numFmtId="0" fontId="1" fillId="0" borderId="25" xfId="56" applyFont="1" applyBorder="1" applyAlignment="1">
      <alignment horizontal="left" vertical="top" wrapText="1"/>
    </xf>
    <xf numFmtId="0" fontId="1" fillId="0" borderId="0" xfId="56" applyFont="1" applyFill="1" applyAlignment="1">
      <alignment horizontal="left" vertical="center" wrapText="1"/>
    </xf>
    <xf numFmtId="0" fontId="58" fillId="0" borderId="0" xfId="56" applyFont="1"/>
    <xf numFmtId="0" fontId="65" fillId="0" borderId="0" xfId="56" applyFont="1" applyAlignment="1">
      <alignment horizontal="center"/>
    </xf>
    <xf numFmtId="0" fontId="1" fillId="0" borderId="47" xfId="56" applyFont="1" applyBorder="1" applyAlignment="1">
      <alignment horizontal="left" vertical="top" wrapText="1"/>
    </xf>
    <xf numFmtId="0" fontId="1" fillId="0" borderId="0" xfId="56" applyFont="1" applyBorder="1" applyAlignment="1">
      <alignment horizontal="left" vertical="top" wrapText="1"/>
    </xf>
    <xf numFmtId="0" fontId="1" fillId="26" borderId="0" xfId="56" applyFont="1" applyFill="1" applyBorder="1" applyAlignment="1"/>
    <xf numFmtId="0" fontId="1" fillId="26" borderId="32" xfId="56" applyFont="1" applyFill="1" applyBorder="1" applyAlignment="1"/>
    <xf numFmtId="0" fontId="66" fillId="26" borderId="31" xfId="57" applyFill="1" applyBorder="1"/>
    <xf numFmtId="0" fontId="2" fillId="26" borderId="0" xfId="56" applyFont="1" applyFill="1" applyBorder="1" applyAlignment="1"/>
    <xf numFmtId="0" fontId="2" fillId="26" borderId="32" xfId="56" applyFont="1" applyFill="1" applyBorder="1" applyAlignment="1"/>
    <xf numFmtId="0" fontId="41" fillId="0" borderId="17" xfId="37" applyFont="1" applyBorder="1" applyAlignment="1" applyProtection="1">
      <alignment horizontal="center"/>
    </xf>
    <xf numFmtId="0" fontId="41" fillId="0" borderId="11" xfId="37" applyFont="1" applyBorder="1" applyAlignment="1" applyProtection="1">
      <alignment horizontal="center"/>
    </xf>
    <xf numFmtId="0" fontId="41" fillId="0" borderId="38" xfId="37" applyFont="1" applyBorder="1" applyAlignment="1" applyProtection="1">
      <alignment horizontal="center"/>
    </xf>
    <xf numFmtId="0" fontId="41" fillId="29" borderId="36" xfId="37" applyFont="1" applyFill="1" applyBorder="1" applyAlignment="1" applyProtection="1">
      <alignment horizontal="center"/>
    </xf>
    <xf numFmtId="0" fontId="41" fillId="29" borderId="12" xfId="37" applyFont="1" applyFill="1" applyBorder="1" applyAlignment="1" applyProtection="1">
      <alignment horizontal="center"/>
    </xf>
    <xf numFmtId="0" fontId="41" fillId="29" borderId="37" xfId="37" applyFont="1" applyFill="1" applyBorder="1" applyAlignment="1" applyProtection="1">
      <alignment horizontal="center"/>
    </xf>
    <xf numFmtId="0" fontId="41" fillId="0" borderId="0" xfId="37" applyFont="1" applyAlignment="1" applyProtection="1">
      <alignment horizontal="left"/>
    </xf>
    <xf numFmtId="0" fontId="41" fillId="29" borderId="36" xfId="37" applyFont="1" applyFill="1" applyBorder="1" applyAlignment="1" applyProtection="1">
      <alignment horizontal="left"/>
    </xf>
    <xf numFmtId="0" fontId="41" fillId="29" borderId="12" xfId="37" applyFont="1" applyFill="1" applyBorder="1" applyAlignment="1" applyProtection="1">
      <alignment horizontal="left"/>
    </xf>
    <xf numFmtId="0" fontId="41" fillId="29" borderId="37" xfId="37" applyFont="1" applyFill="1" applyBorder="1" applyAlignment="1" applyProtection="1">
      <alignment horizontal="left"/>
    </xf>
    <xf numFmtId="0" fontId="41" fillId="0" borderId="0" xfId="37" applyFont="1" applyAlignment="1" applyProtection="1"/>
    <xf numFmtId="0" fontId="49" fillId="0" borderId="0" xfId="37" applyFont="1" applyAlignment="1" applyProtection="1">
      <alignment horizontal="center"/>
    </xf>
    <xf numFmtId="0" fontId="41" fillId="29" borderId="10" xfId="37" applyFont="1" applyFill="1" applyBorder="1" applyAlignment="1" applyProtection="1">
      <alignment horizontal="left"/>
    </xf>
    <xf numFmtId="0" fontId="67" fillId="0" borderId="0" xfId="37" applyFont="1" applyAlignment="1" applyProtection="1">
      <alignment horizontal="left"/>
    </xf>
    <xf numFmtId="0" fontId="39" fillId="0" borderId="0" xfId="43" applyFont="1" applyAlignment="1">
      <alignment horizontal="left"/>
    </xf>
    <xf numFmtId="0" fontId="39" fillId="27" borderId="0" xfId="43" applyFont="1" applyFill="1" applyAlignment="1">
      <alignment horizontal="left"/>
    </xf>
    <xf numFmtId="0" fontId="39" fillId="25" borderId="0" xfId="43" applyFont="1" applyFill="1" applyAlignment="1">
      <alignment horizontal="left"/>
    </xf>
    <xf numFmtId="0" fontId="39" fillId="28" borderId="0" xfId="43" applyFont="1" applyFill="1" applyAlignment="1">
      <alignment horizontal="left"/>
    </xf>
    <xf numFmtId="0" fontId="41" fillId="0" borderId="36" xfId="37" applyFont="1" applyBorder="1" applyAlignment="1" applyProtection="1">
      <alignment horizontal="center"/>
    </xf>
    <xf numFmtId="0" fontId="41" fillId="0" borderId="12" xfId="37" applyFont="1" applyBorder="1" applyAlignment="1" applyProtection="1">
      <alignment horizontal="center"/>
    </xf>
    <xf numFmtId="0" fontId="41" fillId="0" borderId="37" xfId="37" applyFont="1" applyBorder="1" applyAlignment="1" applyProtection="1">
      <alignment horizontal="center"/>
    </xf>
    <xf numFmtId="0" fontId="41" fillId="0" borderId="10" xfId="37" applyFont="1" applyBorder="1" applyAlignment="1" applyProtection="1">
      <alignment horizontal="left"/>
    </xf>
    <xf numFmtId="0" fontId="41" fillId="29" borderId="0" xfId="37" applyFont="1" applyFill="1" applyAlignment="1" applyProtection="1">
      <alignment horizontal="left"/>
    </xf>
    <xf numFmtId="0" fontId="41" fillId="29" borderId="0" xfId="37" applyFont="1" applyFill="1" applyAlignment="1" applyProtection="1"/>
  </cellXfs>
  <cellStyles count="59">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gebnis 2" xfId="58"/>
    <cellStyle name="Erklärender Text" xfId="29" builtinId="53" customBuiltin="1"/>
    <cellStyle name="Gut" xfId="30" builtinId="26" customBuiltin="1"/>
    <cellStyle name="Hyperlink 2" xfId="32"/>
    <cellStyle name="Hyperlink 2 2" xfId="33"/>
    <cellStyle name="Link" xfId="31" builtinId="8"/>
    <cellStyle name="Neutral" xfId="34" builtinId="28" customBuiltin="1"/>
    <cellStyle name="Notiz" xfId="35" builtinId="10" customBuiltin="1"/>
    <cellStyle name="Schlecht" xfId="36" builtinId="27" customBuiltin="1"/>
    <cellStyle name="Standard" xfId="0" builtinId="0"/>
    <cellStyle name="Standard 10" xfId="37"/>
    <cellStyle name="Standard 13" xfId="38"/>
    <cellStyle name="Standard 16" xfId="39"/>
    <cellStyle name="Standard 17" xfId="40"/>
    <cellStyle name="Standard 18" xfId="41"/>
    <cellStyle name="Standard 19" xfId="42"/>
    <cellStyle name="Standard 2" xfId="43"/>
    <cellStyle name="Standard 20" xfId="44"/>
    <cellStyle name="Standard 21" xfId="45"/>
    <cellStyle name="Standard 3" xfId="56"/>
    <cellStyle name="Standard 4" xfId="54"/>
    <cellStyle name="Standard 9" xfId="55"/>
    <cellStyle name="Überschrift" xfId="46" builtinId="15" customBuiltin="1"/>
    <cellStyle name="Überschrift 1" xfId="47" builtinId="16" customBuiltin="1"/>
    <cellStyle name="Überschrift 2" xfId="48" builtinId="17" customBuiltin="1"/>
    <cellStyle name="Überschrift 2 2" xfId="57"/>
    <cellStyle name="Überschrift 3" xfId="49" builtinId="18" customBuiltin="1"/>
    <cellStyle name="Überschrift 4" xfId="50" builtinId="19" customBuiltin="1"/>
    <cellStyle name="Verknüpfte Zelle" xfId="51" builtinId="24" customBuiltin="1"/>
    <cellStyle name="Warnender Text" xfId="52" builtinId="11" customBuiltin="1"/>
    <cellStyle name="Zelle überprüfen" xfId="53" builtinId="23" customBuiltin="1"/>
  </cellStyles>
  <dxfs count="487">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4"/>
        </patternFill>
      </fill>
      <border>
        <left/>
        <right/>
        <top/>
        <bottom/>
      </border>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ill>
        <patternFill>
          <bgColor theme="8" tint="0.59996337778862885"/>
        </patternFill>
      </fill>
    </dxf>
    <dxf>
      <fill>
        <patternFill>
          <bgColor rgb="FF00B050"/>
        </patternFill>
      </fill>
    </dxf>
    <dxf>
      <fill>
        <patternFill>
          <bgColor rgb="FFFFFF00"/>
        </patternFill>
      </fill>
    </dxf>
    <dxf>
      <fill>
        <patternFill>
          <bgColor rgb="FFFFC000"/>
        </patternFill>
      </fill>
    </dxf>
    <dxf>
      <fill>
        <patternFill>
          <bgColor theme="5" tint="0.39994506668294322"/>
        </patternFill>
      </fill>
    </dxf>
    <dxf>
      <fill>
        <patternFill>
          <bgColor rgb="FF0070C0"/>
        </patternFill>
      </fill>
    </dxf>
    <dxf>
      <font>
        <color auto="1"/>
      </font>
      <fill>
        <patternFill>
          <bgColor theme="4"/>
        </patternFill>
      </fill>
      <border>
        <left/>
        <right/>
        <top/>
        <bottom/>
      </border>
    </dxf>
    <dxf>
      <font>
        <color rgb="FF9C0006"/>
      </font>
      <fill>
        <patternFill>
          <bgColor rgb="FFFFC7CE"/>
        </patternFill>
      </fill>
    </dxf>
    <dxf>
      <font>
        <color auto="1"/>
      </font>
      <fill>
        <patternFill>
          <bgColor theme="4"/>
        </patternFill>
      </fill>
      <border>
        <left/>
        <right/>
        <top/>
        <bottom/>
      </border>
    </dxf>
    <dxf>
      <font>
        <color rgb="FF9C0006"/>
      </font>
      <fill>
        <patternFill>
          <bgColor rgb="FFFFC7CE"/>
        </patternFill>
      </fill>
    </dxf>
    <dxf>
      <font>
        <color auto="1"/>
      </font>
      <fill>
        <patternFill>
          <bgColor theme="4"/>
        </patternFill>
      </fill>
      <border>
        <left/>
        <right/>
        <top/>
        <bottom/>
      </border>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auto="1"/>
      </font>
      <fill>
        <patternFill>
          <bgColor theme="4"/>
        </patternFill>
      </fill>
      <border>
        <left/>
        <right/>
        <top/>
        <bottom/>
      </border>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auto="1"/>
      </font>
      <fill>
        <patternFill>
          <bgColor theme="4"/>
        </patternFill>
      </fill>
      <border>
        <left/>
        <right/>
        <top/>
        <bottom/>
      </border>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auto="1"/>
      </font>
      <fill>
        <patternFill>
          <bgColor theme="4"/>
        </patternFill>
      </fill>
      <border>
        <left/>
        <right/>
        <top/>
        <bottom/>
      </border>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auto="1"/>
      </font>
      <fill>
        <patternFill>
          <bgColor theme="4"/>
        </patternFill>
      </fill>
      <border>
        <left/>
        <right/>
        <top/>
        <bottom/>
      </border>
    </dxf>
    <dxf>
      <font>
        <color rgb="FF9C0006"/>
      </font>
      <fill>
        <patternFill>
          <bgColor rgb="FFFFC7CE"/>
        </patternFill>
      </fill>
    </dxf>
    <dxf>
      <font>
        <color auto="1"/>
      </font>
      <fill>
        <patternFill>
          <bgColor theme="4"/>
        </patternFill>
      </fill>
      <border>
        <left/>
        <right/>
        <top/>
        <bottom/>
      </border>
    </dxf>
    <dxf>
      <font>
        <color rgb="FF9C0006"/>
      </font>
      <fill>
        <patternFill>
          <bgColor rgb="FFFFC7CE"/>
        </patternFill>
      </fill>
    </dxf>
    <dxf>
      <font>
        <color auto="1"/>
      </font>
      <fill>
        <patternFill>
          <bgColor theme="4"/>
        </patternFill>
      </fill>
      <border>
        <left/>
        <right/>
        <top/>
        <bottom/>
      </border>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auto="1"/>
      </font>
      <fill>
        <patternFill>
          <bgColor theme="4"/>
        </patternFill>
      </fill>
      <border>
        <left/>
        <right/>
        <top/>
        <bottom/>
      </border>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auto="1"/>
      </font>
      <fill>
        <patternFill>
          <bgColor theme="4"/>
        </patternFill>
      </fill>
      <border>
        <left/>
        <right/>
        <top/>
        <bottom/>
      </border>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auto="1"/>
      </font>
      <fill>
        <patternFill>
          <bgColor theme="4"/>
        </patternFill>
      </fill>
      <border>
        <left/>
        <right/>
        <top/>
        <bottom/>
      </border>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s>
  <tableStyles count="0" defaultTableStyle="TableStyleMedium9" defaultPivotStyle="PivotStyleLight16"/>
  <colors>
    <mruColors>
      <color rgb="FF0000FF"/>
      <color rgb="FFFF5050"/>
      <color rgb="FFFF0000"/>
      <color rgb="FFFF3399"/>
      <color rgb="FF00FF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95257</xdr:colOff>
      <xdr:row>0</xdr:row>
      <xdr:rowOff>66675</xdr:rowOff>
    </xdr:from>
    <xdr:to>
      <xdr:col>3</xdr:col>
      <xdr:colOff>755080</xdr:colOff>
      <xdr:row>5</xdr:row>
      <xdr:rowOff>219075</xdr:rowOff>
    </xdr:to>
    <xdr:pic>
      <xdr:nvPicPr>
        <xdr:cNvPr id="2" name="Grafik 1">
          <a:extLst>
            <a:ext uri="{FF2B5EF4-FFF2-40B4-BE49-F238E27FC236}">
              <a16:creationId xmlns:a16="http://schemas.microsoft.com/office/drawing/2014/main" id="{7D90B3B7-5500-413C-894A-A3FADDF612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38832" y="66675"/>
          <a:ext cx="1745673"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904882</xdr:colOff>
      <xdr:row>0</xdr:row>
      <xdr:rowOff>85725</xdr:rowOff>
    </xdr:from>
    <xdr:to>
      <xdr:col>6</xdr:col>
      <xdr:colOff>431230</xdr:colOff>
      <xdr:row>4</xdr:row>
      <xdr:rowOff>104775</xdr:rowOff>
    </xdr:to>
    <xdr:pic>
      <xdr:nvPicPr>
        <xdr:cNvPr id="2" name="Grafik 1">
          <a:extLst>
            <a:ext uri="{FF2B5EF4-FFF2-40B4-BE49-F238E27FC236}">
              <a16:creationId xmlns:a16="http://schemas.microsoft.com/office/drawing/2014/main" id="{54D02F4B-AE44-4DD4-9073-F9CF4D91EF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4832" y="85725"/>
          <a:ext cx="1745673"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4676773</xdr:colOff>
      <xdr:row>0</xdr:row>
      <xdr:rowOff>123822</xdr:rowOff>
    </xdr:from>
    <xdr:to>
      <xdr:col>3</xdr:col>
      <xdr:colOff>507421</xdr:colOff>
      <xdr:row>4</xdr:row>
      <xdr:rowOff>103213</xdr:rowOff>
    </xdr:to>
    <xdr:pic>
      <xdr:nvPicPr>
        <xdr:cNvPr id="4" name="Grafik 3">
          <a:extLst>
            <a:ext uri="{FF2B5EF4-FFF2-40B4-BE49-F238E27FC236}">
              <a16:creationId xmlns:a16="http://schemas.microsoft.com/office/drawing/2014/main" id="{36213EE1-2995-4757-AB99-23D05BFA4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498" y="123822"/>
          <a:ext cx="1745673" cy="827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193862</xdr:colOff>
      <xdr:row>7</xdr:row>
      <xdr:rowOff>155148</xdr:rowOff>
    </xdr:from>
    <xdr:to>
      <xdr:col>29</xdr:col>
      <xdr:colOff>317126</xdr:colOff>
      <xdr:row>10</xdr:row>
      <xdr:rowOff>133350</xdr:rowOff>
    </xdr:to>
    <xdr:sp macro="" textlink="">
      <xdr:nvSpPr>
        <xdr:cNvPr id="2" name="Textfeld 1">
          <a:extLst>
            <a:ext uri="{FF2B5EF4-FFF2-40B4-BE49-F238E27FC236}">
              <a16:creationId xmlns:a16="http://schemas.microsoft.com/office/drawing/2014/main" id="{870B864E-A86A-4563-99C3-358C1795685A}"/>
            </a:ext>
          </a:extLst>
        </xdr:cNvPr>
        <xdr:cNvSpPr txBox="1"/>
      </xdr:nvSpPr>
      <xdr:spPr>
        <a:xfrm>
          <a:off x="6204137" y="1288623"/>
          <a:ext cx="1780614" cy="463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u="sng"/>
            <a:t>1.  direkt zur WM</a:t>
          </a:r>
        </a:p>
        <a:p>
          <a:r>
            <a:rPr lang="de-DE" sz="1000" b="1" u="sng"/>
            <a:t>2. -4. zur ZR</a:t>
          </a:r>
          <a:endParaRPr lang="de-DE" sz="1000" b="1"/>
        </a:p>
      </xdr:txBody>
    </xdr:sp>
    <xdr:clientData/>
  </xdr:twoCellAnchor>
  <xdr:twoCellAnchor editAs="oneCell">
    <xdr:from>
      <xdr:col>16</xdr:col>
      <xdr:colOff>179296</xdr:colOff>
      <xdr:row>0</xdr:row>
      <xdr:rowOff>0</xdr:rowOff>
    </xdr:from>
    <xdr:to>
      <xdr:col>28</xdr:col>
      <xdr:colOff>31735</xdr:colOff>
      <xdr:row>5</xdr:row>
      <xdr:rowOff>42704</xdr:rowOff>
    </xdr:to>
    <xdr:pic>
      <xdr:nvPicPr>
        <xdr:cNvPr id="3" name="Grafik 2">
          <a:extLst>
            <a:ext uri="{FF2B5EF4-FFF2-40B4-BE49-F238E27FC236}">
              <a16:creationId xmlns:a16="http://schemas.microsoft.com/office/drawing/2014/main" id="{BD585898-EA9F-4334-BF62-D464668409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972" y="0"/>
          <a:ext cx="1745673" cy="827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193862</xdr:colOff>
      <xdr:row>7</xdr:row>
      <xdr:rowOff>155148</xdr:rowOff>
    </xdr:from>
    <xdr:to>
      <xdr:col>29</xdr:col>
      <xdr:colOff>317126</xdr:colOff>
      <xdr:row>10</xdr:row>
      <xdr:rowOff>133350</xdr:rowOff>
    </xdr:to>
    <xdr:sp macro="" textlink="">
      <xdr:nvSpPr>
        <xdr:cNvPr id="2" name="Textfeld 1">
          <a:extLst>
            <a:ext uri="{FF2B5EF4-FFF2-40B4-BE49-F238E27FC236}">
              <a16:creationId xmlns:a16="http://schemas.microsoft.com/office/drawing/2014/main" id="{2807BF5F-3A99-4881-BF78-20541939C99A}"/>
            </a:ext>
          </a:extLst>
        </xdr:cNvPr>
        <xdr:cNvSpPr txBox="1"/>
      </xdr:nvSpPr>
      <xdr:spPr>
        <a:xfrm>
          <a:off x="4994462" y="1288623"/>
          <a:ext cx="2056839" cy="463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u="sng"/>
            <a:t>1.  direkt zur WM</a:t>
          </a:r>
        </a:p>
        <a:p>
          <a:r>
            <a:rPr lang="de-DE" sz="1000" b="1" u="sng"/>
            <a:t>2. -4. zur ZR</a:t>
          </a:r>
          <a:endParaRPr lang="de-DE" sz="1000" b="1"/>
        </a:p>
      </xdr:txBody>
    </xdr:sp>
    <xdr:clientData/>
  </xdr:twoCellAnchor>
  <xdr:twoCellAnchor editAs="oneCell">
    <xdr:from>
      <xdr:col>16</xdr:col>
      <xdr:colOff>179296</xdr:colOff>
      <xdr:row>0</xdr:row>
      <xdr:rowOff>0</xdr:rowOff>
    </xdr:from>
    <xdr:to>
      <xdr:col>28</xdr:col>
      <xdr:colOff>22210</xdr:colOff>
      <xdr:row>5</xdr:row>
      <xdr:rowOff>42704</xdr:rowOff>
    </xdr:to>
    <xdr:pic>
      <xdr:nvPicPr>
        <xdr:cNvPr id="3" name="Grafik 2">
          <a:extLst>
            <a:ext uri="{FF2B5EF4-FFF2-40B4-BE49-F238E27FC236}">
              <a16:creationId xmlns:a16="http://schemas.microsoft.com/office/drawing/2014/main" id="{00757599-9F05-480F-A55E-29A4F90DFE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79896" y="0"/>
          <a:ext cx="1776489" cy="85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193862</xdr:colOff>
      <xdr:row>7</xdr:row>
      <xdr:rowOff>155148</xdr:rowOff>
    </xdr:from>
    <xdr:to>
      <xdr:col>29</xdr:col>
      <xdr:colOff>317126</xdr:colOff>
      <xdr:row>10</xdr:row>
      <xdr:rowOff>133350</xdr:rowOff>
    </xdr:to>
    <xdr:sp macro="" textlink="">
      <xdr:nvSpPr>
        <xdr:cNvPr id="2" name="Textfeld 1">
          <a:extLst>
            <a:ext uri="{FF2B5EF4-FFF2-40B4-BE49-F238E27FC236}">
              <a16:creationId xmlns:a16="http://schemas.microsoft.com/office/drawing/2014/main" id="{C8D847F8-3DAA-477E-A231-0E2B90F9A160}"/>
            </a:ext>
          </a:extLst>
        </xdr:cNvPr>
        <xdr:cNvSpPr txBox="1"/>
      </xdr:nvSpPr>
      <xdr:spPr>
        <a:xfrm>
          <a:off x="5680262" y="1288623"/>
          <a:ext cx="2056839" cy="463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u="sng"/>
            <a:t>1. -4. zur WM</a:t>
          </a:r>
        </a:p>
        <a:p>
          <a:r>
            <a:rPr lang="de-DE" sz="1000" b="1" u="sng"/>
            <a:t>5. -6. ausgeschieden</a:t>
          </a:r>
          <a:endParaRPr lang="de-DE" sz="1000" b="1"/>
        </a:p>
      </xdr:txBody>
    </xdr:sp>
    <xdr:clientData/>
  </xdr:twoCellAnchor>
  <xdr:twoCellAnchor editAs="oneCell">
    <xdr:from>
      <xdr:col>16</xdr:col>
      <xdr:colOff>179296</xdr:colOff>
      <xdr:row>0</xdr:row>
      <xdr:rowOff>0</xdr:rowOff>
    </xdr:from>
    <xdr:to>
      <xdr:col>27</xdr:col>
      <xdr:colOff>79360</xdr:colOff>
      <xdr:row>5</xdr:row>
      <xdr:rowOff>42704</xdr:rowOff>
    </xdr:to>
    <xdr:pic>
      <xdr:nvPicPr>
        <xdr:cNvPr id="3" name="Grafik 2">
          <a:extLst>
            <a:ext uri="{FF2B5EF4-FFF2-40B4-BE49-F238E27FC236}">
              <a16:creationId xmlns:a16="http://schemas.microsoft.com/office/drawing/2014/main" id="{CF97A368-AF68-4FCE-8AE0-030B8809BE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5696" y="0"/>
          <a:ext cx="1776489" cy="85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22</xdr:col>
      <xdr:colOff>169771</xdr:colOff>
      <xdr:row>0</xdr:row>
      <xdr:rowOff>47625</xdr:rowOff>
    </xdr:from>
    <xdr:to>
      <xdr:col>32</xdr:col>
      <xdr:colOff>178509</xdr:colOff>
      <xdr:row>5</xdr:row>
      <xdr:rowOff>90329</xdr:rowOff>
    </xdr:to>
    <xdr:pic>
      <xdr:nvPicPr>
        <xdr:cNvPr id="2" name="Grafik 1">
          <a:extLst>
            <a:ext uri="{FF2B5EF4-FFF2-40B4-BE49-F238E27FC236}">
              <a16:creationId xmlns:a16="http://schemas.microsoft.com/office/drawing/2014/main" id="{5BEBE1DB-69CD-4FFA-8B66-AA57EDE110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75296" y="47625"/>
          <a:ext cx="1770863" cy="85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uido.hoeckele@sap.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goo.gl/maps/tZXmv1WbXW72"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oo.gl/maps/ykMjKLDdNZm"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goo.gl/maps/D8yKUs7MRPu"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faustball-ergebnisse.de/" TargetMode="External"/><Relationship Id="rId1" Type="http://schemas.openxmlformats.org/officeDocument/2006/relationships/hyperlink" Target="http://faustball-liga.de/spielbetrieb/allgemeine-downloa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30"/>
  <sheetViews>
    <sheetView showGridLines="0" view="pageLayout" zoomScaleNormal="100" workbookViewId="0">
      <selection activeCell="B13" sqref="B13:D13"/>
    </sheetView>
  </sheetViews>
  <sheetFormatPr baseColWidth="10" defaultRowHeight="12.75"/>
  <cols>
    <col min="1" max="1" width="10.28515625" style="91" customWidth="1"/>
    <col min="2" max="2" width="71.5703125" style="91" customWidth="1"/>
    <col min="3" max="3" width="15.42578125" style="91" customWidth="1"/>
    <col min="4" max="4" width="11.42578125" style="91" customWidth="1"/>
    <col min="5" max="16384" width="11.42578125" style="91"/>
  </cols>
  <sheetData>
    <row r="1" spans="1:4">
      <c r="B1" s="91" t="s">
        <v>77</v>
      </c>
    </row>
    <row r="2" spans="1:4">
      <c r="B2" s="91" t="s">
        <v>282</v>
      </c>
    </row>
    <row r="3" spans="1:4">
      <c r="B3" s="91" t="s">
        <v>78</v>
      </c>
    </row>
    <row r="4" spans="1:4" ht="2.25" customHeight="1"/>
    <row r="5" spans="1:4">
      <c r="B5" s="115" t="s">
        <v>283</v>
      </c>
    </row>
    <row r="6" spans="1:4" ht="21.75" customHeight="1">
      <c r="B6" s="67" t="s">
        <v>83</v>
      </c>
      <c r="C6" s="91" t="s">
        <v>280</v>
      </c>
    </row>
    <row r="7" spans="1:4">
      <c r="C7" s="114" t="s">
        <v>281</v>
      </c>
      <c r="D7" s="113">
        <f ca="1">TODAY()</f>
        <v>43417</v>
      </c>
    </row>
    <row r="8" spans="1:4" ht="12" customHeight="1">
      <c r="B8" s="105" t="s">
        <v>280</v>
      </c>
    </row>
    <row r="9" spans="1:4" ht="15">
      <c r="A9" s="112"/>
      <c r="B9" s="105" t="s">
        <v>279</v>
      </c>
      <c r="C9" s="91" t="s">
        <v>63</v>
      </c>
    </row>
    <row r="10" spans="1:4" s="110" customFormat="1" ht="18">
      <c r="B10" s="111"/>
    </row>
    <row r="11" spans="1:4" s="110" customFormat="1" ht="18">
      <c r="B11" s="111" t="s">
        <v>323</v>
      </c>
    </row>
    <row r="12" spans="1:4" ht="20.25" customHeight="1">
      <c r="B12" s="109"/>
    </row>
    <row r="13" spans="1:4" ht="117" customHeight="1">
      <c r="B13" s="281" t="s">
        <v>324</v>
      </c>
      <c r="C13" s="282"/>
      <c r="D13" s="282"/>
    </row>
    <row r="14" spans="1:4" ht="10.5" customHeight="1">
      <c r="B14" s="108"/>
      <c r="C14" s="108"/>
    </row>
    <row r="15" spans="1:4" ht="41.25" customHeight="1">
      <c r="B15" s="278" t="s">
        <v>284</v>
      </c>
      <c r="C15" s="278"/>
    </row>
    <row r="16" spans="1:4">
      <c r="B16" s="279" t="s">
        <v>278</v>
      </c>
      <c r="C16" s="279"/>
    </row>
    <row r="17" spans="1:8" s="105" customFormat="1" ht="15">
      <c r="A17" s="91"/>
      <c r="B17" s="279"/>
      <c r="C17" s="279"/>
      <c r="D17" s="91"/>
      <c r="E17" s="91"/>
    </row>
    <row r="18" spans="1:8" s="105" customFormat="1" ht="15">
      <c r="A18" s="91"/>
      <c r="B18" s="93"/>
      <c r="C18" s="91"/>
      <c r="D18" s="91"/>
      <c r="E18" s="91"/>
    </row>
    <row r="19" spans="1:8" s="105" customFormat="1" ht="18">
      <c r="A19" s="106"/>
      <c r="B19" s="280" t="s">
        <v>325</v>
      </c>
      <c r="C19" s="280"/>
      <c r="D19" s="91"/>
      <c r="E19" s="91"/>
    </row>
    <row r="20" spans="1:8" s="105" customFormat="1" ht="10.5" customHeight="1">
      <c r="A20" s="106"/>
      <c r="B20" s="107"/>
      <c r="C20" s="107"/>
      <c r="D20" s="91"/>
      <c r="E20" s="91"/>
    </row>
    <row r="21" spans="1:8" s="105" customFormat="1" ht="107.25" customHeight="1">
      <c r="A21" s="91"/>
      <c r="B21" s="276" t="s">
        <v>381</v>
      </c>
      <c r="C21" s="277"/>
      <c r="D21" s="91"/>
    </row>
    <row r="22" spans="1:8" ht="33.75" customHeight="1">
      <c r="B22" s="116"/>
      <c r="C22" s="116"/>
    </row>
    <row r="23" spans="1:8" ht="15">
      <c r="B23" s="104"/>
    </row>
    <row r="24" spans="1:8" ht="15.75">
      <c r="B24" s="103" t="s">
        <v>327</v>
      </c>
    </row>
    <row r="25" spans="1:8" ht="15.75">
      <c r="B25" s="103" t="s">
        <v>326</v>
      </c>
      <c r="C25" s="103"/>
    </row>
    <row r="26" spans="1:8" ht="15.75">
      <c r="B26" s="100"/>
      <c r="C26" s="99"/>
      <c r="D26" s="101"/>
      <c r="E26" s="102"/>
      <c r="F26" s="101"/>
      <c r="G26" s="95"/>
      <c r="H26" s="94"/>
    </row>
    <row r="27" spans="1:8" ht="7.5" customHeight="1">
      <c r="B27" s="100"/>
      <c r="C27" s="99"/>
      <c r="D27" s="98"/>
      <c r="E27" s="97"/>
      <c r="F27" s="96"/>
      <c r="G27" s="95"/>
      <c r="H27" s="94"/>
    </row>
    <row r="28" spans="1:8">
      <c r="B28" s="91" t="s">
        <v>277</v>
      </c>
    </row>
    <row r="29" spans="1:8">
      <c r="B29" s="93"/>
    </row>
    <row r="30" spans="1:8" ht="25.5">
      <c r="B30" s="92" t="s">
        <v>285</v>
      </c>
    </row>
  </sheetData>
  <sheetProtection sheet="1" objects="1" scenarios="1"/>
  <mergeCells count="5">
    <mergeCell ref="B21:C21"/>
    <mergeCell ref="B15:C15"/>
    <mergeCell ref="B16:C17"/>
    <mergeCell ref="B19:C19"/>
    <mergeCell ref="B13:D13"/>
  </mergeCells>
  <hyperlinks>
    <hyperlink ref="B6" r:id="rId1"/>
  </hyperlinks>
  <printOptions horizontalCentered="1" verticalCentered="1"/>
  <pageMargins left="0" right="0.23622047244094491" top="0.74803149606299213" bottom="0.74803149606299213" header="0.31496062992125984" footer="0.31496062992125984"/>
  <pageSetup paperSize="9" scale="90" orientation="portrait" r:id="rId2"/>
  <headerFooter alignWithMargins="0">
    <oddHeader>&amp;C&amp;"-,Standard"&amp;18Spielplan Faustball Halle 2018/2019 U18 weiblich</oddHeader>
    <oddFooter>&amp;LHallensaison 2018/2019 U18 weiblich&amp;C
&amp;RErstellt am: &amp;D</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24"/>
  <sheetViews>
    <sheetView workbookViewId="0"/>
  </sheetViews>
  <sheetFormatPr baseColWidth="10" defaultColWidth="11.42578125" defaultRowHeight="12.75"/>
  <cols>
    <col min="1" max="1" width="102.28515625" style="88" customWidth="1"/>
    <col min="2" max="16384" width="11.42578125" style="88"/>
  </cols>
  <sheetData>
    <row r="1" spans="1:1" s="86" customFormat="1" ht="20.25">
      <c r="A1" s="85" t="s">
        <v>156</v>
      </c>
    </row>
    <row r="2" spans="1:1">
      <c r="A2" s="87" t="s">
        <v>157</v>
      </c>
    </row>
    <row r="3" spans="1:1">
      <c r="A3" s="87" t="s">
        <v>158</v>
      </c>
    </row>
    <row r="4" spans="1:1">
      <c r="A4" s="87" t="s">
        <v>159</v>
      </c>
    </row>
    <row r="5" spans="1:1" ht="38.25">
      <c r="A5" s="87" t="s">
        <v>160</v>
      </c>
    </row>
    <row r="6" spans="1:1">
      <c r="A6" s="87" t="s">
        <v>161</v>
      </c>
    </row>
    <row r="7" spans="1:1">
      <c r="A7" s="87" t="s">
        <v>162</v>
      </c>
    </row>
    <row r="8" spans="1:1">
      <c r="A8" s="87" t="s">
        <v>163</v>
      </c>
    </row>
    <row r="9" spans="1:1">
      <c r="A9" s="87" t="s">
        <v>164</v>
      </c>
    </row>
    <row r="10" spans="1:1">
      <c r="A10" s="87" t="s">
        <v>165</v>
      </c>
    </row>
    <row r="11" spans="1:1">
      <c r="A11" s="87" t="s">
        <v>166</v>
      </c>
    </row>
    <row r="12" spans="1:1">
      <c r="A12" s="87"/>
    </row>
    <row r="13" spans="1:1" s="90" customFormat="1" ht="15.75">
      <c r="A13" s="89" t="s">
        <v>167</v>
      </c>
    </row>
    <row r="14" spans="1:1">
      <c r="A14" s="87" t="s">
        <v>168</v>
      </c>
    </row>
    <row r="15" spans="1:1">
      <c r="A15" s="87" t="s">
        <v>169</v>
      </c>
    </row>
    <row r="16" spans="1:1">
      <c r="A16" s="87" t="s">
        <v>170</v>
      </c>
    </row>
    <row r="17" spans="1:1" ht="25.5">
      <c r="A17" s="87" t="s">
        <v>171</v>
      </c>
    </row>
    <row r="18" spans="1:1">
      <c r="A18" s="87" t="s">
        <v>172</v>
      </c>
    </row>
    <row r="19" spans="1:1">
      <c r="A19" s="87" t="s">
        <v>169</v>
      </c>
    </row>
    <row r="20" spans="1:1">
      <c r="A20" s="87" t="s">
        <v>170</v>
      </c>
    </row>
    <row r="21" spans="1:1" s="90" customFormat="1" ht="15.75">
      <c r="A21" s="89" t="s">
        <v>173</v>
      </c>
    </row>
    <row r="22" spans="1:1" ht="25.5">
      <c r="A22" s="87" t="s">
        <v>174</v>
      </c>
    </row>
    <row r="23" spans="1:1" ht="25.5">
      <c r="A23" s="87" t="s">
        <v>175</v>
      </c>
    </row>
    <row r="24" spans="1:1">
      <c r="A24" s="87" t="s">
        <v>176</v>
      </c>
    </row>
    <row r="25" spans="1:1">
      <c r="A25" s="87" t="s">
        <v>177</v>
      </c>
    </row>
    <row r="26" spans="1:1">
      <c r="A26" s="87" t="s">
        <v>178</v>
      </c>
    </row>
    <row r="27" spans="1:1">
      <c r="A27" s="87" t="s">
        <v>179</v>
      </c>
    </row>
    <row r="28" spans="1:1">
      <c r="A28" s="87" t="s">
        <v>180</v>
      </c>
    </row>
    <row r="29" spans="1:1">
      <c r="A29" s="87" t="s">
        <v>181</v>
      </c>
    </row>
    <row r="30" spans="1:1">
      <c r="A30" s="87" t="s">
        <v>182</v>
      </c>
    </row>
    <row r="31" spans="1:1">
      <c r="A31" s="87" t="s">
        <v>183</v>
      </c>
    </row>
    <row r="32" spans="1:1" ht="25.5">
      <c r="A32" s="87" t="s">
        <v>184</v>
      </c>
    </row>
    <row r="33" spans="1:1" s="90" customFormat="1" ht="15.75">
      <c r="A33" s="89" t="s">
        <v>185</v>
      </c>
    </row>
    <row r="34" spans="1:1">
      <c r="A34" s="87" t="s">
        <v>186</v>
      </c>
    </row>
    <row r="35" spans="1:1">
      <c r="A35" s="87" t="s">
        <v>187</v>
      </c>
    </row>
    <row r="36" spans="1:1">
      <c r="A36" s="87" t="s">
        <v>188</v>
      </c>
    </row>
    <row r="37" spans="1:1">
      <c r="A37" s="87" t="s">
        <v>189</v>
      </c>
    </row>
    <row r="38" spans="1:1">
      <c r="A38" s="87" t="s">
        <v>190</v>
      </c>
    </row>
    <row r="39" spans="1:1">
      <c r="A39" s="87" t="s">
        <v>191</v>
      </c>
    </row>
    <row r="40" spans="1:1">
      <c r="A40" s="87" t="s">
        <v>192</v>
      </c>
    </row>
    <row r="41" spans="1:1">
      <c r="A41" s="87" t="s">
        <v>193</v>
      </c>
    </row>
    <row r="42" spans="1:1">
      <c r="A42" s="87" t="s">
        <v>194</v>
      </c>
    </row>
    <row r="43" spans="1:1">
      <c r="A43" s="87" t="s">
        <v>195</v>
      </c>
    </row>
    <row r="44" spans="1:1">
      <c r="A44" s="87" t="s">
        <v>196</v>
      </c>
    </row>
    <row r="45" spans="1:1">
      <c r="A45" s="87" t="s">
        <v>197</v>
      </c>
    </row>
    <row r="46" spans="1:1">
      <c r="A46" s="87" t="s">
        <v>198</v>
      </c>
    </row>
    <row r="47" spans="1:1">
      <c r="A47" s="87" t="s">
        <v>199</v>
      </c>
    </row>
    <row r="48" spans="1:1">
      <c r="A48" s="87" t="s">
        <v>200</v>
      </c>
    </row>
    <row r="49" spans="1:1">
      <c r="A49" s="87" t="s">
        <v>201</v>
      </c>
    </row>
    <row r="50" spans="1:1">
      <c r="A50" s="87" t="s">
        <v>202</v>
      </c>
    </row>
    <row r="51" spans="1:1">
      <c r="A51" s="87" t="s">
        <v>203</v>
      </c>
    </row>
    <row r="52" spans="1:1">
      <c r="A52" s="87" t="s">
        <v>204</v>
      </c>
    </row>
    <row r="53" spans="1:1">
      <c r="A53" s="87" t="s">
        <v>205</v>
      </c>
    </row>
    <row r="54" spans="1:1">
      <c r="A54" s="87" t="s">
        <v>206</v>
      </c>
    </row>
    <row r="55" spans="1:1">
      <c r="A55" s="87" t="s">
        <v>207</v>
      </c>
    </row>
    <row r="56" spans="1:1">
      <c r="A56" s="87" t="s">
        <v>208</v>
      </c>
    </row>
    <row r="57" spans="1:1">
      <c r="A57" s="87" t="s">
        <v>209</v>
      </c>
    </row>
    <row r="58" spans="1:1">
      <c r="A58" s="87"/>
    </row>
    <row r="59" spans="1:1">
      <c r="A59" s="87" t="s">
        <v>210</v>
      </c>
    </row>
    <row r="60" spans="1:1">
      <c r="A60" s="87" t="s">
        <v>211</v>
      </c>
    </row>
    <row r="61" spans="1:1">
      <c r="A61" s="87" t="s">
        <v>212</v>
      </c>
    </row>
    <row r="62" spans="1:1">
      <c r="A62" s="87" t="s">
        <v>213</v>
      </c>
    </row>
    <row r="63" spans="1:1">
      <c r="A63" s="87" t="s">
        <v>214</v>
      </c>
    </row>
    <row r="64" spans="1:1">
      <c r="A64" s="87" t="s">
        <v>215</v>
      </c>
    </row>
    <row r="65" spans="1:1">
      <c r="A65" s="87" t="s">
        <v>216</v>
      </c>
    </row>
    <row r="66" spans="1:1">
      <c r="A66" s="87" t="s">
        <v>217</v>
      </c>
    </row>
    <row r="67" spans="1:1">
      <c r="A67" s="87" t="s">
        <v>218</v>
      </c>
    </row>
    <row r="68" spans="1:1">
      <c r="A68" s="87" t="s">
        <v>219</v>
      </c>
    </row>
    <row r="69" spans="1:1">
      <c r="A69" s="87" t="s">
        <v>220</v>
      </c>
    </row>
    <row r="70" spans="1:1">
      <c r="A70" s="87" t="s">
        <v>221</v>
      </c>
    </row>
    <row r="71" spans="1:1">
      <c r="A71" s="87" t="s">
        <v>222</v>
      </c>
    </row>
    <row r="72" spans="1:1">
      <c r="A72" s="87" t="s">
        <v>223</v>
      </c>
    </row>
    <row r="73" spans="1:1">
      <c r="A73" s="87" t="s">
        <v>224</v>
      </c>
    </row>
    <row r="74" spans="1:1">
      <c r="A74" s="87" t="s">
        <v>225</v>
      </c>
    </row>
    <row r="75" spans="1:1">
      <c r="A75" s="87" t="s">
        <v>226</v>
      </c>
    </row>
    <row r="76" spans="1:1">
      <c r="A76" s="87" t="s">
        <v>227</v>
      </c>
    </row>
    <row r="77" spans="1:1">
      <c r="A77" s="87" t="s">
        <v>228</v>
      </c>
    </row>
    <row r="78" spans="1:1">
      <c r="A78" s="87" t="s">
        <v>229</v>
      </c>
    </row>
    <row r="79" spans="1:1">
      <c r="A79" s="87" t="s">
        <v>230</v>
      </c>
    </row>
    <row r="80" spans="1:1">
      <c r="A80" s="87" t="s">
        <v>231</v>
      </c>
    </row>
    <row r="81" spans="1:1">
      <c r="A81" s="87" t="s">
        <v>232</v>
      </c>
    </row>
    <row r="82" spans="1:1">
      <c r="A82" s="87" t="s">
        <v>233</v>
      </c>
    </row>
    <row r="83" spans="1:1">
      <c r="A83" s="87" t="s">
        <v>234</v>
      </c>
    </row>
    <row r="84" spans="1:1">
      <c r="A84" s="87" t="s">
        <v>235</v>
      </c>
    </row>
    <row r="85" spans="1:1">
      <c r="A85" s="87" t="s">
        <v>236</v>
      </c>
    </row>
    <row r="86" spans="1:1" s="90" customFormat="1" ht="15.75">
      <c r="A86" s="89" t="s">
        <v>237</v>
      </c>
    </row>
    <row r="87" spans="1:1">
      <c r="A87" s="87" t="s">
        <v>238</v>
      </c>
    </row>
    <row r="88" spans="1:1">
      <c r="A88" s="87" t="s">
        <v>239</v>
      </c>
    </row>
    <row r="89" spans="1:1">
      <c r="A89" s="87" t="s">
        <v>240</v>
      </c>
    </row>
    <row r="90" spans="1:1">
      <c r="A90" s="87" t="s">
        <v>241</v>
      </c>
    </row>
    <row r="91" spans="1:1" ht="25.5">
      <c r="A91" s="87" t="s">
        <v>242</v>
      </c>
    </row>
    <row r="92" spans="1:1" ht="25.5">
      <c r="A92" s="87" t="s">
        <v>243</v>
      </c>
    </row>
    <row r="93" spans="1:1" ht="25.5">
      <c r="A93" s="87" t="s">
        <v>244</v>
      </c>
    </row>
    <row r="94" spans="1:1">
      <c r="A94" s="87" t="s">
        <v>245</v>
      </c>
    </row>
    <row r="95" spans="1:1" ht="25.5">
      <c r="A95" s="87" t="s">
        <v>246</v>
      </c>
    </row>
    <row r="96" spans="1:1">
      <c r="A96" s="87" t="s">
        <v>247</v>
      </c>
    </row>
    <row r="97" spans="1:1" ht="25.5">
      <c r="A97" s="87" t="s">
        <v>248</v>
      </c>
    </row>
    <row r="98" spans="1:1" ht="38.25">
      <c r="A98" s="87" t="s">
        <v>249</v>
      </c>
    </row>
    <row r="99" spans="1:1">
      <c r="A99" s="87"/>
    </row>
    <row r="100" spans="1:1" ht="25.5">
      <c r="A100" s="87" t="s">
        <v>250</v>
      </c>
    </row>
    <row r="101" spans="1:1" ht="25.5">
      <c r="A101" s="87" t="s">
        <v>251</v>
      </c>
    </row>
    <row r="102" spans="1:1">
      <c r="A102" s="87" t="s">
        <v>252</v>
      </c>
    </row>
    <row r="103" spans="1:1">
      <c r="A103" s="87" t="s">
        <v>253</v>
      </c>
    </row>
    <row r="104" spans="1:1" ht="25.5">
      <c r="A104" s="87" t="s">
        <v>254</v>
      </c>
    </row>
    <row r="105" spans="1:1" ht="15.75">
      <c r="A105" s="89" t="s">
        <v>255</v>
      </c>
    </row>
    <row r="106" spans="1:1">
      <c r="A106" s="87" t="s">
        <v>256</v>
      </c>
    </row>
    <row r="107" spans="1:1" ht="25.5">
      <c r="A107" s="87" t="s">
        <v>257</v>
      </c>
    </row>
    <row r="108" spans="1:1">
      <c r="A108" s="87" t="s">
        <v>258</v>
      </c>
    </row>
    <row r="109" spans="1:1">
      <c r="A109" s="87" t="s">
        <v>259</v>
      </c>
    </row>
    <row r="110" spans="1:1" ht="25.5">
      <c r="A110" s="87" t="s">
        <v>260</v>
      </c>
    </row>
    <row r="111" spans="1:1" ht="25.5">
      <c r="A111" s="87" t="s">
        <v>261</v>
      </c>
    </row>
    <row r="112" spans="1:1" ht="25.5">
      <c r="A112" s="87" t="s">
        <v>262</v>
      </c>
    </row>
    <row r="113" spans="1:1">
      <c r="A113" s="87" t="s">
        <v>263</v>
      </c>
    </row>
    <row r="114" spans="1:1" ht="38.25">
      <c r="A114" s="87" t="s">
        <v>264</v>
      </c>
    </row>
    <row r="115" spans="1:1">
      <c r="A115" s="87" t="s">
        <v>265</v>
      </c>
    </row>
    <row r="116" spans="1:1">
      <c r="A116" s="87" t="s">
        <v>266</v>
      </c>
    </row>
    <row r="117" spans="1:1" ht="25.5">
      <c r="A117" s="87" t="s">
        <v>267</v>
      </c>
    </row>
    <row r="118" spans="1:1" ht="25.5">
      <c r="A118" s="87" t="s">
        <v>268</v>
      </c>
    </row>
    <row r="119" spans="1:1">
      <c r="A119" s="87" t="s">
        <v>269</v>
      </c>
    </row>
    <row r="120" spans="1:1">
      <c r="A120" s="87" t="s">
        <v>270</v>
      </c>
    </row>
    <row r="121" spans="1:1" ht="51">
      <c r="A121" s="87" t="s">
        <v>271</v>
      </c>
    </row>
    <row r="122" spans="1:1">
      <c r="A122" s="87" t="s">
        <v>272</v>
      </c>
    </row>
    <row r="123" spans="1:1">
      <c r="A123" s="87" t="s">
        <v>273</v>
      </c>
    </row>
    <row r="124" spans="1:1" ht="25.5">
      <c r="A124" s="87" t="s">
        <v>274</v>
      </c>
    </row>
  </sheetData>
  <sheetProtection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58"/>
  <sheetViews>
    <sheetView view="pageLayout" zoomScaleNormal="100" workbookViewId="0">
      <selection activeCell="C32" sqref="C32"/>
    </sheetView>
  </sheetViews>
  <sheetFormatPr baseColWidth="10" defaultColWidth="11.42578125" defaultRowHeight="12.75"/>
  <cols>
    <col min="1" max="1" width="5.140625" style="69" customWidth="1"/>
    <col min="2" max="2" width="17.85546875" style="69" customWidth="1"/>
    <col min="3" max="3" width="25.7109375" style="69" bestFit="1" customWidth="1"/>
    <col min="4" max="4" width="14" style="69" customWidth="1"/>
    <col min="5" max="5" width="11.42578125" style="69"/>
    <col min="6" max="6" width="6.28515625" style="69" bestFit="1" customWidth="1"/>
    <col min="7" max="7" width="6.7109375" style="69" customWidth="1"/>
    <col min="8" max="16384" width="11.42578125" style="69"/>
  </cols>
  <sheetData>
    <row r="1" spans="1:7" ht="19.5" customHeight="1">
      <c r="A1" s="117"/>
      <c r="B1" s="118"/>
      <c r="C1" s="118"/>
      <c r="D1" s="118"/>
      <c r="E1" s="118"/>
      <c r="F1" s="118"/>
      <c r="G1" s="119"/>
    </row>
    <row r="2" spans="1:7" ht="18" thickBot="1">
      <c r="A2" s="120"/>
      <c r="B2" s="285" t="s">
        <v>2</v>
      </c>
      <c r="C2" s="285"/>
      <c r="D2" s="285" t="s">
        <v>328</v>
      </c>
      <c r="E2" s="285"/>
      <c r="F2" s="121"/>
      <c r="G2" s="122"/>
    </row>
    <row r="3" spans="1:7" ht="13.5" thickTop="1">
      <c r="A3" s="120"/>
      <c r="B3" s="123">
        <v>1</v>
      </c>
      <c r="C3" s="124" t="s">
        <v>334</v>
      </c>
      <c r="D3" s="123" t="s">
        <v>331</v>
      </c>
      <c r="E3" s="121"/>
      <c r="F3" s="121"/>
      <c r="G3" s="122"/>
    </row>
    <row r="4" spans="1:7">
      <c r="A4" s="120"/>
      <c r="B4" s="123">
        <v>2</v>
      </c>
      <c r="C4" s="124" t="s">
        <v>291</v>
      </c>
      <c r="D4" s="123" t="s">
        <v>331</v>
      </c>
      <c r="E4" s="121"/>
      <c r="F4" s="121"/>
      <c r="G4" s="122"/>
    </row>
    <row r="5" spans="1:7">
      <c r="A5" s="120"/>
      <c r="B5" s="123">
        <v>3</v>
      </c>
      <c r="C5" s="124" t="s">
        <v>329</v>
      </c>
      <c r="D5" s="123" t="s">
        <v>331</v>
      </c>
      <c r="E5" s="121"/>
      <c r="F5" s="121"/>
      <c r="G5" s="122"/>
    </row>
    <row r="6" spans="1:7">
      <c r="A6" s="120"/>
      <c r="B6" s="123">
        <v>4</v>
      </c>
      <c r="C6" s="124" t="s">
        <v>330</v>
      </c>
      <c r="D6" s="123" t="s">
        <v>331</v>
      </c>
      <c r="E6" s="121"/>
      <c r="F6" s="121"/>
      <c r="G6" s="122"/>
    </row>
    <row r="7" spans="1:7">
      <c r="A7" s="120"/>
      <c r="B7" s="123">
        <v>5</v>
      </c>
      <c r="C7" s="124" t="s">
        <v>333</v>
      </c>
      <c r="D7" s="123" t="s">
        <v>332</v>
      </c>
      <c r="E7" s="121"/>
      <c r="F7" s="121"/>
      <c r="G7" s="122"/>
    </row>
    <row r="8" spans="1:7">
      <c r="A8" s="120"/>
      <c r="B8" s="123">
        <v>6</v>
      </c>
      <c r="C8" s="124" t="s">
        <v>290</v>
      </c>
      <c r="D8" s="123" t="s">
        <v>332</v>
      </c>
      <c r="E8" s="121"/>
      <c r="F8" s="121"/>
      <c r="G8" s="122"/>
    </row>
    <row r="9" spans="1:7">
      <c r="A9" s="120"/>
      <c r="B9" s="123">
        <v>7</v>
      </c>
      <c r="C9" s="124" t="s">
        <v>335</v>
      </c>
      <c r="D9" s="123" t="s">
        <v>332</v>
      </c>
      <c r="E9" s="121"/>
      <c r="F9" s="121"/>
      <c r="G9" s="122"/>
    </row>
    <row r="10" spans="1:7">
      <c r="A10" s="120"/>
      <c r="B10" s="123">
        <v>8</v>
      </c>
      <c r="C10" s="124" t="s">
        <v>88</v>
      </c>
      <c r="D10" s="123" t="s">
        <v>332</v>
      </c>
      <c r="E10" s="121"/>
      <c r="F10" s="121"/>
      <c r="G10" s="122"/>
    </row>
    <row r="11" spans="1:7">
      <c r="A11" s="120"/>
      <c r="B11" s="123"/>
      <c r="D11" s="121"/>
      <c r="E11" s="121"/>
      <c r="F11" s="121"/>
      <c r="G11" s="122"/>
    </row>
    <row r="12" spans="1:7">
      <c r="A12" s="120"/>
      <c r="B12" s="123"/>
      <c r="C12" s="124"/>
      <c r="D12" s="121"/>
      <c r="E12" s="121"/>
      <c r="F12" s="121"/>
      <c r="G12" s="122"/>
    </row>
    <row r="13" spans="1:7">
      <c r="A13" s="120"/>
      <c r="B13" s="121"/>
      <c r="C13" s="121"/>
      <c r="D13" s="121"/>
      <c r="E13" s="121"/>
      <c r="F13" s="121"/>
      <c r="G13" s="122"/>
    </row>
    <row r="14" spans="1:7" ht="18" thickBot="1">
      <c r="A14" s="120"/>
      <c r="B14" s="285" t="s">
        <v>292</v>
      </c>
      <c r="C14" s="285"/>
      <c r="D14" s="285"/>
      <c r="E14" s="285"/>
      <c r="F14" s="121"/>
      <c r="G14" s="122"/>
    </row>
    <row r="15" spans="1:7" ht="13.5" thickTop="1">
      <c r="A15" s="120"/>
      <c r="B15" s="121" t="s">
        <v>336</v>
      </c>
      <c r="C15" s="125">
        <v>43414</v>
      </c>
      <c r="D15" s="124" t="s">
        <v>289</v>
      </c>
      <c r="E15" s="260" t="s">
        <v>89</v>
      </c>
      <c r="F15" s="121" t="s">
        <v>339</v>
      </c>
      <c r="G15" s="122"/>
    </row>
    <row r="16" spans="1:7">
      <c r="A16" s="120"/>
      <c r="B16" s="121" t="s">
        <v>337</v>
      </c>
      <c r="C16" s="125">
        <v>43414</v>
      </c>
      <c r="D16" s="124" t="s">
        <v>79</v>
      </c>
      <c r="E16" s="126" t="s">
        <v>338</v>
      </c>
      <c r="F16" s="121" t="s">
        <v>339</v>
      </c>
      <c r="G16" s="122"/>
    </row>
    <row r="17" spans="1:10">
      <c r="A17" s="120"/>
      <c r="B17" s="121"/>
      <c r="C17" s="125"/>
      <c r="D17" s="124"/>
      <c r="E17" s="126"/>
      <c r="F17" s="121"/>
      <c r="G17" s="122"/>
    </row>
    <row r="18" spans="1:10">
      <c r="A18" s="120"/>
      <c r="B18" s="124" t="s">
        <v>340</v>
      </c>
      <c r="C18" s="124"/>
      <c r="D18" s="124"/>
      <c r="E18" s="124"/>
      <c r="F18" s="124"/>
      <c r="G18" s="136"/>
    </row>
    <row r="19" spans="1:10">
      <c r="A19" s="120"/>
      <c r="B19" s="124" t="s">
        <v>341</v>
      </c>
      <c r="C19" s="124"/>
      <c r="D19" s="124"/>
      <c r="E19" s="124"/>
      <c r="F19" s="124"/>
      <c r="G19" s="136"/>
    </row>
    <row r="20" spans="1:10">
      <c r="A20" s="120"/>
      <c r="B20" s="283" t="s">
        <v>342</v>
      </c>
      <c r="C20" s="283"/>
      <c r="D20" s="283"/>
      <c r="E20" s="283"/>
      <c r="F20" s="283"/>
      <c r="G20" s="284"/>
      <c r="H20" s="127"/>
      <c r="I20" s="127"/>
      <c r="J20" s="127"/>
    </row>
    <row r="21" spans="1:10">
      <c r="A21" s="120"/>
      <c r="B21" s="283" t="s">
        <v>343</v>
      </c>
      <c r="C21" s="283"/>
      <c r="D21" s="283"/>
      <c r="E21" s="283"/>
      <c r="F21" s="283"/>
      <c r="G21" s="284"/>
      <c r="H21" s="127"/>
      <c r="I21" s="127"/>
      <c r="J21" s="127"/>
    </row>
    <row r="22" spans="1:10">
      <c r="A22" s="120"/>
      <c r="B22" s="286"/>
      <c r="C22" s="286"/>
      <c r="D22" s="286"/>
      <c r="E22" s="286"/>
      <c r="F22" s="286"/>
      <c r="G22" s="287"/>
      <c r="H22" s="127"/>
      <c r="I22" s="127"/>
      <c r="J22" s="127"/>
    </row>
    <row r="23" spans="1:10">
      <c r="A23" s="120"/>
      <c r="B23" s="121"/>
      <c r="C23" s="121"/>
      <c r="D23" s="121"/>
      <c r="E23" s="121"/>
      <c r="F23" s="121"/>
      <c r="G23" s="122"/>
    </row>
    <row r="24" spans="1:10" ht="18" thickBot="1">
      <c r="A24" s="120"/>
      <c r="B24" s="128" t="s">
        <v>344</v>
      </c>
      <c r="C24" s="128"/>
      <c r="D24" s="128"/>
      <c r="E24" s="128"/>
      <c r="F24" s="121"/>
      <c r="G24" s="122"/>
    </row>
    <row r="25" spans="1:10" ht="13.5" thickTop="1">
      <c r="A25" s="120"/>
      <c r="B25" s="121" t="s">
        <v>294</v>
      </c>
      <c r="C25" s="125">
        <v>43442</v>
      </c>
      <c r="D25" s="124" t="s">
        <v>382</v>
      </c>
      <c r="E25" s="126"/>
      <c r="F25" s="121" t="s">
        <v>345</v>
      </c>
      <c r="G25" s="122"/>
    </row>
    <row r="26" spans="1:10">
      <c r="A26" s="120"/>
      <c r="B26" s="121"/>
      <c r="C26" s="121"/>
      <c r="D26" s="121"/>
      <c r="E26" s="121"/>
      <c r="F26" s="121"/>
      <c r="G26" s="122"/>
    </row>
    <row r="27" spans="1:10">
      <c r="A27" s="120"/>
      <c r="B27" s="283" t="s">
        <v>346</v>
      </c>
      <c r="C27" s="283"/>
      <c r="D27" s="283"/>
      <c r="E27" s="283"/>
      <c r="F27" s="283"/>
      <c r="G27" s="284"/>
      <c r="H27" s="127"/>
      <c r="I27" s="127"/>
      <c r="J27" s="127"/>
    </row>
    <row r="28" spans="1:10">
      <c r="A28" s="120"/>
      <c r="B28" s="124" t="s">
        <v>347</v>
      </c>
      <c r="C28" s="124"/>
      <c r="D28" s="124"/>
      <c r="E28" s="124"/>
      <c r="F28" s="124"/>
      <c r="G28" s="136"/>
    </row>
    <row r="29" spans="1:10">
      <c r="A29" s="120"/>
      <c r="B29" s="124" t="s">
        <v>348</v>
      </c>
      <c r="C29" s="124"/>
      <c r="D29" s="124"/>
      <c r="E29" s="124"/>
      <c r="F29" s="124"/>
      <c r="G29" s="136"/>
    </row>
    <row r="30" spans="1:10">
      <c r="A30" s="120"/>
      <c r="B30" s="121"/>
      <c r="C30" s="121"/>
      <c r="D30" s="121"/>
      <c r="E30" s="121"/>
      <c r="F30" s="121"/>
      <c r="G30" s="122"/>
    </row>
    <row r="31" spans="1:10" ht="18" thickBot="1">
      <c r="A31" s="120"/>
      <c r="B31" s="128" t="s">
        <v>286</v>
      </c>
      <c r="C31" s="128"/>
      <c r="D31" s="128"/>
      <c r="E31" s="128"/>
      <c r="F31" s="121"/>
      <c r="G31" s="122"/>
    </row>
    <row r="32" spans="1:10" ht="13.5" thickTop="1">
      <c r="A32" s="120"/>
      <c r="B32" s="121" t="s">
        <v>349</v>
      </c>
      <c r="C32" s="125">
        <v>43491</v>
      </c>
      <c r="D32" s="124" t="s">
        <v>64</v>
      </c>
      <c r="E32" s="126" t="s">
        <v>89</v>
      </c>
      <c r="F32" s="121" t="s">
        <v>350</v>
      </c>
      <c r="G32" s="122"/>
    </row>
    <row r="33" spans="1:7">
      <c r="A33" s="120"/>
      <c r="B33" s="121"/>
      <c r="C33" s="125"/>
      <c r="D33" s="124"/>
      <c r="E33" s="126"/>
      <c r="F33" s="121"/>
      <c r="G33" s="122"/>
    </row>
    <row r="34" spans="1:7">
      <c r="A34" s="120"/>
      <c r="B34" s="283" t="s">
        <v>293</v>
      </c>
      <c r="C34" s="283"/>
      <c r="D34" s="283"/>
      <c r="E34" s="283"/>
      <c r="F34" s="283"/>
      <c r="G34" s="284"/>
    </row>
    <row r="35" spans="1:7">
      <c r="A35" s="120"/>
      <c r="B35" s="124" t="s">
        <v>295</v>
      </c>
      <c r="C35" s="135"/>
      <c r="D35" s="124"/>
      <c r="E35" s="129"/>
      <c r="F35" s="124"/>
      <c r="G35" s="136"/>
    </row>
    <row r="36" spans="1:7">
      <c r="A36" s="120"/>
      <c r="B36" s="121"/>
      <c r="C36" s="125"/>
      <c r="D36" s="124"/>
      <c r="E36" s="129"/>
      <c r="F36" s="121"/>
      <c r="G36" s="122"/>
    </row>
    <row r="37" spans="1:7">
      <c r="A37" s="120"/>
      <c r="B37" s="121"/>
      <c r="C37" s="121"/>
      <c r="D37" s="121"/>
      <c r="E37" s="121"/>
      <c r="F37" s="121"/>
      <c r="G37" s="122"/>
    </row>
    <row r="38" spans="1:7" ht="18" thickBot="1">
      <c r="A38" s="120"/>
      <c r="B38" s="128" t="s">
        <v>287</v>
      </c>
      <c r="C38" s="128"/>
      <c r="D38" s="128"/>
      <c r="E38" s="128"/>
      <c r="F38" s="121"/>
      <c r="G38" s="122"/>
    </row>
    <row r="39" spans="1:7" ht="13.5" thickTop="1">
      <c r="A39" s="120"/>
      <c r="B39" s="121"/>
      <c r="C39" s="124" t="s">
        <v>351</v>
      </c>
      <c r="D39" s="124" t="s">
        <v>352</v>
      </c>
      <c r="E39" s="121"/>
      <c r="F39" s="121"/>
      <c r="G39" s="122"/>
    </row>
    <row r="40" spans="1:7">
      <c r="A40" s="120"/>
      <c r="B40" s="121"/>
      <c r="C40" s="124"/>
      <c r="D40" s="124"/>
      <c r="E40" s="121"/>
      <c r="F40" s="121"/>
      <c r="G40" s="122"/>
    </row>
    <row r="41" spans="1:7">
      <c r="A41" s="120"/>
      <c r="B41" s="121"/>
      <c r="C41" s="124"/>
      <c r="D41" s="124"/>
      <c r="E41" s="121"/>
      <c r="F41" s="121"/>
      <c r="G41" s="122"/>
    </row>
    <row r="42" spans="1:7" ht="18" thickBot="1">
      <c r="A42" s="120"/>
      <c r="B42" s="128" t="s">
        <v>288</v>
      </c>
      <c r="C42" s="128"/>
      <c r="D42" s="128"/>
      <c r="E42" s="128"/>
      <c r="F42" s="121"/>
      <c r="G42" s="122"/>
    </row>
    <row r="43" spans="1:7" ht="13.5" thickTop="1">
      <c r="A43" s="120"/>
      <c r="B43" s="121"/>
      <c r="C43" s="124" t="s">
        <v>353</v>
      </c>
      <c r="D43" s="124" t="s">
        <v>354</v>
      </c>
      <c r="E43" s="121"/>
      <c r="F43" s="121"/>
      <c r="G43" s="122"/>
    </row>
    <row r="44" spans="1:7">
      <c r="A44" s="120"/>
      <c r="B44" s="121"/>
      <c r="C44" s="121"/>
      <c r="D44" s="121"/>
      <c r="E44" s="121"/>
      <c r="F44" s="121"/>
      <c r="G44" s="122"/>
    </row>
    <row r="45" spans="1:7">
      <c r="A45" s="120"/>
      <c r="B45" s="121"/>
      <c r="C45" s="121"/>
      <c r="D45" s="121"/>
      <c r="E45" s="121"/>
      <c r="F45" s="121"/>
      <c r="G45" s="122"/>
    </row>
    <row r="46" spans="1:7">
      <c r="A46" s="120"/>
      <c r="B46" s="121"/>
      <c r="C46" s="121"/>
      <c r="D46" s="121"/>
      <c r="E46" s="121"/>
      <c r="F46" s="121"/>
      <c r="G46" s="122"/>
    </row>
    <row r="47" spans="1:7">
      <c r="A47" s="130"/>
      <c r="B47" s="131"/>
      <c r="C47" s="131"/>
      <c r="D47" s="131"/>
      <c r="E47" s="131"/>
      <c r="F47" s="131"/>
      <c r="G47" s="132"/>
    </row>
    <row r="48" spans="1:7">
      <c r="A48" s="133"/>
      <c r="B48" s="133"/>
      <c r="C48" s="133"/>
      <c r="D48" s="133"/>
      <c r="E48" s="133"/>
      <c r="F48" s="133"/>
      <c r="G48" s="133"/>
    </row>
    <row r="49" spans="1:7">
      <c r="A49" s="133"/>
      <c r="B49" s="133"/>
      <c r="C49" s="133"/>
      <c r="D49" s="133"/>
      <c r="E49" s="133"/>
      <c r="F49" s="133"/>
      <c r="G49" s="133"/>
    </row>
    <row r="50" spans="1:7">
      <c r="A50" s="133"/>
      <c r="B50" s="133"/>
      <c r="C50" s="133"/>
      <c r="D50" s="133"/>
      <c r="E50" s="133"/>
      <c r="F50" s="133"/>
      <c r="G50" s="133"/>
    </row>
    <row r="51" spans="1:7">
      <c r="A51" s="133"/>
      <c r="B51" s="133"/>
      <c r="C51" s="133"/>
      <c r="D51" s="133"/>
      <c r="E51" s="133"/>
      <c r="F51" s="133"/>
      <c r="G51" s="133"/>
    </row>
    <row r="52" spans="1:7">
      <c r="A52" s="133"/>
      <c r="B52" s="133"/>
      <c r="C52" s="133"/>
      <c r="D52" s="133"/>
      <c r="E52" s="133"/>
      <c r="F52" s="133"/>
      <c r="G52" s="133"/>
    </row>
    <row r="53" spans="1:7">
      <c r="A53" s="133"/>
      <c r="B53" s="133"/>
      <c r="C53" s="133"/>
      <c r="D53" s="133"/>
      <c r="E53" s="133"/>
      <c r="F53" s="133"/>
      <c r="G53" s="133"/>
    </row>
    <row r="54" spans="1:7">
      <c r="A54" s="133"/>
      <c r="B54" s="133"/>
      <c r="C54" s="133"/>
      <c r="D54" s="133"/>
      <c r="E54" s="133"/>
      <c r="F54" s="133"/>
      <c r="G54" s="133"/>
    </row>
    <row r="55" spans="1:7">
      <c r="A55" s="133"/>
      <c r="B55" s="133"/>
      <c r="C55" s="133"/>
      <c r="D55" s="133"/>
      <c r="E55" s="133"/>
      <c r="F55" s="133"/>
      <c r="G55" s="133"/>
    </row>
    <row r="56" spans="1:7">
      <c r="A56" s="133"/>
      <c r="B56" s="133"/>
      <c r="C56" s="133"/>
      <c r="D56" s="133"/>
      <c r="E56" s="133"/>
      <c r="F56" s="133"/>
      <c r="G56" s="133"/>
    </row>
    <row r="57" spans="1:7">
      <c r="A57" s="134"/>
      <c r="B57" s="134"/>
      <c r="C57" s="134"/>
      <c r="D57" s="134"/>
      <c r="E57" s="134"/>
      <c r="F57" s="134"/>
      <c r="G57" s="134"/>
    </row>
    <row r="58" spans="1:7">
      <c r="A58" s="134"/>
      <c r="B58" s="134"/>
      <c r="C58" s="134"/>
      <c r="D58" s="134"/>
      <c r="E58" s="134"/>
      <c r="F58" s="134"/>
      <c r="G58" s="134"/>
    </row>
  </sheetData>
  <sheetProtection sheet="1" objects="1" scenarios="1"/>
  <mergeCells count="8">
    <mergeCell ref="B34:G34"/>
    <mergeCell ref="B2:C2"/>
    <mergeCell ref="B14:E14"/>
    <mergeCell ref="B20:G20"/>
    <mergeCell ref="B21:G21"/>
    <mergeCell ref="B22:G22"/>
    <mergeCell ref="B27:G27"/>
    <mergeCell ref="D2:E2"/>
  </mergeCells>
  <pageMargins left="0.7" right="0.7" top="0.78740157499999996" bottom="0.78740157499999996" header="0.3" footer="0.3"/>
  <pageSetup paperSize="9" orientation="portrait" horizontalDpi="4294967295" verticalDpi="4294967295" r:id="rId1"/>
  <headerFooter>
    <oddHeader>&amp;C&amp;"-,Standard"&amp;18Spielplan Faustball Halle 2018/2019 U18 weiblich</oddHeader>
    <oddFooter>&amp;LHallensaison 2018/2019 U18 weiblich&amp;RErstellt am: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D80"/>
  <sheetViews>
    <sheetView view="pageLayout" zoomScaleNormal="100" workbookViewId="0"/>
  </sheetViews>
  <sheetFormatPr baseColWidth="10" defaultRowHeight="12.75"/>
  <cols>
    <col min="1" max="1" width="6.7109375" style="4" customWidth="1"/>
    <col min="2" max="2" width="75.85546875" customWidth="1"/>
    <col min="3" max="3" width="8.5703125" style="1" customWidth="1"/>
    <col min="4" max="4" width="7.85546875" style="1" customWidth="1"/>
  </cols>
  <sheetData>
    <row r="2" spans="1:4" s="11" customFormat="1" ht="18">
      <c r="A2" s="28"/>
      <c r="B2" s="11" t="s">
        <v>28</v>
      </c>
      <c r="C2" s="12"/>
      <c r="D2" s="10"/>
    </row>
    <row r="3" spans="1:4" s="11" customFormat="1" ht="18">
      <c r="A3" s="28"/>
      <c r="B3" s="11" t="s">
        <v>29</v>
      </c>
      <c r="C3" s="13"/>
      <c r="D3" s="10"/>
    </row>
    <row r="4" spans="1:4" s="11" customFormat="1" ht="18">
      <c r="A4" s="28"/>
      <c r="C4" s="13"/>
      <c r="D4" s="10"/>
    </row>
    <row r="5" spans="1:4">
      <c r="C5" s="9"/>
    </row>
    <row r="6" spans="1:4" ht="15.75">
      <c r="A6" s="29" t="s">
        <v>24</v>
      </c>
      <c r="B6" s="14" t="s">
        <v>23</v>
      </c>
      <c r="C6" s="17" t="s">
        <v>26</v>
      </c>
      <c r="D6" s="2" t="s">
        <v>27</v>
      </c>
    </row>
    <row r="7" spans="1:4">
      <c r="A7" s="29"/>
      <c r="B7" s="16" t="s">
        <v>10</v>
      </c>
      <c r="C7" s="18"/>
      <c r="D7" s="2"/>
    </row>
    <row r="8" spans="1:4">
      <c r="A8" s="29"/>
      <c r="B8" s="16" t="s">
        <v>11</v>
      </c>
      <c r="C8" s="18"/>
      <c r="D8" s="2"/>
    </row>
    <row r="9" spans="1:4" ht="25.5">
      <c r="A9" s="29"/>
      <c r="B9" s="16" t="s">
        <v>32</v>
      </c>
      <c r="C9" s="15"/>
      <c r="D9" s="2"/>
    </row>
    <row r="10" spans="1:4">
      <c r="A10" s="29"/>
      <c r="B10" s="16" t="s">
        <v>12</v>
      </c>
      <c r="C10" s="15"/>
      <c r="D10" s="2"/>
    </row>
    <row r="11" spans="1:4" ht="15.75">
      <c r="A11" s="29"/>
      <c r="B11" s="19"/>
      <c r="C11" s="15"/>
      <c r="D11" s="2"/>
    </row>
    <row r="12" spans="1:4" ht="15.75">
      <c r="A12" s="29" t="s">
        <v>25</v>
      </c>
      <c r="B12" s="20" t="s">
        <v>13</v>
      </c>
      <c r="C12" s="17"/>
      <c r="D12" s="2"/>
    </row>
    <row r="13" spans="1:4">
      <c r="A13" s="29"/>
      <c r="B13" s="16" t="s">
        <v>14</v>
      </c>
      <c r="C13" s="18"/>
      <c r="D13" s="2"/>
    </row>
    <row r="14" spans="1:4" ht="25.5">
      <c r="A14" s="29"/>
      <c r="B14" s="16" t="s">
        <v>31</v>
      </c>
      <c r="C14" s="15"/>
      <c r="D14" s="2"/>
    </row>
    <row r="15" spans="1:4">
      <c r="A15" s="29"/>
      <c r="B15" s="16" t="s">
        <v>15</v>
      </c>
      <c r="C15" s="15"/>
      <c r="D15" s="2"/>
    </row>
    <row r="16" spans="1:4" ht="15.75">
      <c r="A16" s="29"/>
      <c r="B16" s="19"/>
      <c r="C16" s="15"/>
      <c r="D16" s="2"/>
    </row>
    <row r="17" spans="1:4">
      <c r="A17" s="29" t="s">
        <v>30</v>
      </c>
      <c r="B17" s="20" t="s">
        <v>16</v>
      </c>
      <c r="C17" s="15"/>
      <c r="D17" s="2"/>
    </row>
    <row r="18" spans="1:4">
      <c r="A18" s="29"/>
      <c r="B18" s="16" t="s">
        <v>17</v>
      </c>
      <c r="C18" s="15"/>
      <c r="D18" s="2"/>
    </row>
    <row r="19" spans="1:4" ht="38.25">
      <c r="A19" s="29"/>
      <c r="B19" s="16" t="s">
        <v>33</v>
      </c>
      <c r="C19" s="17"/>
      <c r="D19" s="2"/>
    </row>
    <row r="20" spans="1:4" ht="25.5">
      <c r="A20" s="29"/>
      <c r="B20" s="16" t="s">
        <v>34</v>
      </c>
      <c r="C20" s="15"/>
      <c r="D20" s="2"/>
    </row>
    <row r="21" spans="1:4" ht="15.75">
      <c r="A21" s="29"/>
      <c r="B21" s="19"/>
      <c r="C21" s="15"/>
      <c r="D21" s="2"/>
    </row>
    <row r="22" spans="1:4">
      <c r="A22" s="29" t="s">
        <v>35</v>
      </c>
      <c r="B22" s="20" t="s">
        <v>18</v>
      </c>
      <c r="C22" s="15"/>
      <c r="D22" s="2"/>
    </row>
    <row r="23" spans="1:4" ht="25.5">
      <c r="A23" s="29"/>
      <c r="B23" s="16" t="s">
        <v>36</v>
      </c>
      <c r="C23" s="15"/>
      <c r="D23" s="2"/>
    </row>
    <row r="24" spans="1:4" s="3" customFormat="1">
      <c r="A24" s="29"/>
      <c r="B24" s="30" t="s">
        <v>19</v>
      </c>
      <c r="C24" s="18"/>
      <c r="D24" s="29"/>
    </row>
    <row r="25" spans="1:4" s="3" customFormat="1">
      <c r="A25" s="29"/>
      <c r="B25" s="30" t="s">
        <v>57</v>
      </c>
      <c r="C25" s="18"/>
      <c r="D25" s="29"/>
    </row>
    <row r="26" spans="1:4">
      <c r="A26" s="29"/>
      <c r="B26" s="16" t="s">
        <v>55</v>
      </c>
      <c r="C26" s="15"/>
      <c r="D26" s="2"/>
    </row>
    <row r="27" spans="1:4" ht="25.5">
      <c r="A27" s="29"/>
      <c r="B27" s="16" t="s">
        <v>37</v>
      </c>
      <c r="C27" s="15"/>
      <c r="D27" s="2"/>
    </row>
    <row r="28" spans="1:4">
      <c r="A28" s="29"/>
      <c r="B28" s="16" t="s">
        <v>38</v>
      </c>
      <c r="C28" s="18"/>
      <c r="D28" s="2"/>
    </row>
    <row r="29" spans="1:4" ht="25.5">
      <c r="A29" s="29"/>
      <c r="B29" s="16" t="s">
        <v>39</v>
      </c>
      <c r="C29" s="15"/>
      <c r="D29" s="2"/>
    </row>
    <row r="30" spans="1:4">
      <c r="A30" s="29"/>
      <c r="B30" s="30" t="s">
        <v>56</v>
      </c>
      <c r="C30" s="15"/>
      <c r="D30" s="2"/>
    </row>
    <row r="31" spans="1:4">
      <c r="A31" s="29"/>
      <c r="B31" s="30" t="s">
        <v>58</v>
      </c>
      <c r="C31" s="15"/>
      <c r="D31" s="2"/>
    </row>
    <row r="32" spans="1:4" ht="15.75">
      <c r="A32" s="29"/>
      <c r="B32" s="19"/>
      <c r="C32" s="15"/>
      <c r="D32" s="2"/>
    </row>
    <row r="33" spans="1:4">
      <c r="A33" s="29" t="s">
        <v>41</v>
      </c>
      <c r="B33" s="20" t="s">
        <v>20</v>
      </c>
      <c r="C33" s="15"/>
      <c r="D33" s="2"/>
    </row>
    <row r="34" spans="1:4">
      <c r="A34" s="29"/>
      <c r="B34" s="16" t="s">
        <v>21</v>
      </c>
      <c r="C34" s="15"/>
      <c r="D34" s="2"/>
    </row>
    <row r="35" spans="1:4" ht="25.5">
      <c r="A35" s="29"/>
      <c r="B35" s="31" t="s">
        <v>40</v>
      </c>
      <c r="C35" s="15"/>
      <c r="D35" s="2"/>
    </row>
    <row r="36" spans="1:4" ht="25.5">
      <c r="A36" s="29"/>
      <c r="B36" s="16" t="s">
        <v>42</v>
      </c>
      <c r="C36" s="15"/>
      <c r="D36" s="2"/>
    </row>
    <row r="37" spans="1:4">
      <c r="A37" s="29"/>
      <c r="B37" s="16" t="s">
        <v>22</v>
      </c>
      <c r="C37" s="2"/>
      <c r="D37" s="2"/>
    </row>
    <row r="38" spans="1:4" ht="25.5">
      <c r="A38" s="29"/>
      <c r="B38" s="31" t="s">
        <v>43</v>
      </c>
      <c r="C38" s="2"/>
      <c r="D38" s="2"/>
    </row>
    <row r="40" spans="1:4" s="11" customFormat="1" ht="18">
      <c r="A40" s="28"/>
      <c r="B40" s="24" t="s">
        <v>44</v>
      </c>
      <c r="C40" s="10"/>
      <c r="D40" s="10"/>
    </row>
    <row r="41" spans="1:4" s="11" customFormat="1" ht="18">
      <c r="A41" s="28"/>
      <c r="B41" s="25" t="s">
        <v>45</v>
      </c>
      <c r="C41" s="10"/>
      <c r="D41" s="10"/>
    </row>
    <row r="42" spans="1:4" s="11" customFormat="1" ht="18">
      <c r="A42" s="28"/>
      <c r="B42" s="25" t="s">
        <v>46</v>
      </c>
      <c r="C42" s="10"/>
      <c r="D42" s="10"/>
    </row>
    <row r="44" spans="1:4" s="11" customFormat="1" ht="18">
      <c r="A44" s="28"/>
      <c r="B44" s="26" t="s">
        <v>54</v>
      </c>
      <c r="C44" s="10"/>
      <c r="D44" s="10"/>
    </row>
    <row r="45" spans="1:4" s="11" customFormat="1" ht="18">
      <c r="A45" s="28"/>
      <c r="B45" s="27"/>
      <c r="C45" s="10"/>
      <c r="D45" s="10"/>
    </row>
    <row r="46" spans="1:4" s="11" customFormat="1" ht="18">
      <c r="A46" s="28"/>
      <c r="B46" s="27"/>
      <c r="C46" s="10"/>
      <c r="D46" s="10"/>
    </row>
    <row r="47" spans="1:4" s="11" customFormat="1" ht="18">
      <c r="A47" s="28"/>
      <c r="B47" s="27"/>
      <c r="C47" s="10"/>
      <c r="D47" s="10"/>
    </row>
    <row r="48" spans="1:4" s="11" customFormat="1" ht="18">
      <c r="A48" s="28"/>
      <c r="B48" s="27"/>
      <c r="C48" s="10"/>
      <c r="D48" s="10"/>
    </row>
    <row r="49" spans="1:4" s="11" customFormat="1" ht="18">
      <c r="A49" s="28"/>
      <c r="B49" s="27"/>
      <c r="C49" s="10"/>
      <c r="D49" s="10"/>
    </row>
    <row r="50" spans="1:4" s="11" customFormat="1" ht="18">
      <c r="A50" s="28"/>
      <c r="B50" s="27"/>
      <c r="C50" s="10"/>
      <c r="D50" s="10"/>
    </row>
    <row r="51" spans="1:4" s="11" customFormat="1" ht="18">
      <c r="A51" s="28"/>
      <c r="B51" s="27"/>
      <c r="C51" s="10"/>
      <c r="D51" s="10"/>
    </row>
    <row r="52" spans="1:4" s="11" customFormat="1" ht="18">
      <c r="A52" s="28"/>
      <c r="B52" s="27"/>
      <c r="C52" s="10"/>
      <c r="D52" s="10"/>
    </row>
    <row r="53" spans="1:4" s="11" customFormat="1" ht="18">
      <c r="A53" s="28"/>
      <c r="B53" s="27"/>
      <c r="C53" s="10"/>
      <c r="D53" s="10"/>
    </row>
    <row r="54" spans="1:4" s="11" customFormat="1" ht="18">
      <c r="A54" s="28"/>
      <c r="B54" s="27"/>
      <c r="C54" s="10"/>
      <c r="D54" s="10"/>
    </row>
    <row r="55" spans="1:4" s="11" customFormat="1" ht="18">
      <c r="A55" s="28"/>
      <c r="B55" s="27"/>
      <c r="C55" s="10"/>
      <c r="D55" s="10"/>
    </row>
    <row r="56" spans="1:4" s="11" customFormat="1" ht="18">
      <c r="A56" s="28"/>
      <c r="B56" s="27"/>
      <c r="C56" s="10"/>
      <c r="D56" s="10"/>
    </row>
    <row r="57" spans="1:4" s="11" customFormat="1" ht="18">
      <c r="A57" s="28"/>
      <c r="B57" s="27"/>
      <c r="C57" s="10"/>
      <c r="D57" s="10"/>
    </row>
    <row r="58" spans="1:4" s="11" customFormat="1" ht="18">
      <c r="A58" s="28"/>
      <c r="B58" s="27"/>
      <c r="C58" s="10"/>
      <c r="D58" s="10"/>
    </row>
    <row r="59" spans="1:4" s="11" customFormat="1" ht="18">
      <c r="A59" s="28"/>
      <c r="B59" s="27"/>
      <c r="C59" s="10"/>
      <c r="D59" s="10"/>
    </row>
    <row r="60" spans="1:4" s="11" customFormat="1" ht="18">
      <c r="A60" s="28"/>
      <c r="B60" s="27"/>
      <c r="C60" s="10"/>
      <c r="D60" s="10"/>
    </row>
    <row r="61" spans="1:4" s="11" customFormat="1" ht="18">
      <c r="A61" s="28"/>
      <c r="B61" s="27"/>
      <c r="C61" s="10"/>
      <c r="D61" s="10"/>
    </row>
    <row r="62" spans="1:4" s="11" customFormat="1" ht="18">
      <c r="A62" s="28"/>
      <c r="B62" s="27"/>
      <c r="C62" s="10"/>
      <c r="D62" s="10"/>
    </row>
    <row r="63" spans="1:4" s="11" customFormat="1" ht="18">
      <c r="A63" s="28"/>
      <c r="B63" s="27"/>
      <c r="C63" s="10"/>
      <c r="D63" s="10"/>
    </row>
    <row r="64" spans="1:4" s="11" customFormat="1" ht="18">
      <c r="A64" s="28"/>
      <c r="B64" s="26"/>
      <c r="C64" s="10"/>
      <c r="D64" s="10"/>
    </row>
    <row r="65" spans="1:4" s="11" customFormat="1" ht="18">
      <c r="A65" s="28"/>
      <c r="B65" s="26"/>
      <c r="C65" s="10"/>
      <c r="D65" s="10"/>
    </row>
    <row r="66" spans="1:4">
      <c r="B66" s="21" t="s">
        <v>47</v>
      </c>
    </row>
    <row r="67" spans="1:4" ht="15.75">
      <c r="B67" s="8"/>
    </row>
    <row r="68" spans="1:4">
      <c r="B68" s="6" t="s">
        <v>48</v>
      </c>
    </row>
    <row r="69" spans="1:4" ht="25.5">
      <c r="B69" s="7" t="s">
        <v>60</v>
      </c>
    </row>
    <row r="70" spans="1:4">
      <c r="B70" s="7"/>
    </row>
    <row r="71" spans="1:4">
      <c r="B71" s="22" t="s">
        <v>49</v>
      </c>
    </row>
    <row r="72" spans="1:4">
      <c r="B72" s="22" t="s">
        <v>50</v>
      </c>
    </row>
    <row r="73" spans="1:4">
      <c r="B73" s="22" t="s">
        <v>51</v>
      </c>
    </row>
    <row r="74" spans="1:4">
      <c r="B74" s="22" t="s">
        <v>52</v>
      </c>
    </row>
    <row r="75" spans="1:4" ht="38.25">
      <c r="B75" s="23" t="s">
        <v>59</v>
      </c>
    </row>
    <row r="78" spans="1:4">
      <c r="B78" s="6" t="s">
        <v>53</v>
      </c>
    </row>
    <row r="79" spans="1:4" ht="38.25">
      <c r="B79" s="7" t="s">
        <v>61</v>
      </c>
    </row>
    <row r="80" spans="1:4" ht="25.5">
      <c r="B80" s="23" t="s">
        <v>62</v>
      </c>
    </row>
  </sheetData>
  <sheetProtection sheet="1" objects="1" scenarios="1"/>
  <phoneticPr fontId="0" type="noConversion"/>
  <pageMargins left="0.41" right="0.24" top="0.64" bottom="0.45" header="0.28000000000000003" footer="0.23"/>
  <pageSetup paperSize="9" orientation="portrait" r:id="rId1"/>
  <headerFooter alignWithMargins="0">
    <oddHeader>&amp;C&amp;"-,Standard"&amp;18Spielplan Faustball Halle 2018/2019 U18 weiblich</oddHeader>
    <oddFooter>&amp;CErstellt am &amp;D</oddFooter>
  </headerFooter>
  <rowBreaks count="1" manualBreakCount="1">
    <brk id="4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52"/>
  <sheetViews>
    <sheetView showGridLines="0" view="pageLayout" topLeftCell="A11" zoomScaleNormal="100" workbookViewId="0">
      <selection activeCell="S39" sqref="S39"/>
    </sheetView>
  </sheetViews>
  <sheetFormatPr baseColWidth="10" defaultColWidth="4.140625" defaultRowHeight="12.75"/>
  <cols>
    <col min="1" max="1" width="4.85546875" style="58" customWidth="1"/>
    <col min="2" max="2" width="2.28515625" style="58" customWidth="1"/>
    <col min="3" max="3" width="4.140625" style="59" customWidth="1"/>
    <col min="4" max="4" width="1.140625" style="59" hidden="1" customWidth="1"/>
    <col min="5" max="5" width="18" style="60" customWidth="1"/>
    <col min="6" max="6" width="2.85546875" style="60" customWidth="1"/>
    <col min="7" max="9" width="5" style="61" customWidth="1"/>
    <col min="10" max="10" width="2.42578125" style="60" customWidth="1"/>
    <col min="11" max="13" width="5" style="60" customWidth="1"/>
    <col min="14" max="14" width="1.42578125" style="60" customWidth="1"/>
    <col min="15" max="15" width="3" style="60" bestFit="1" customWidth="1"/>
    <col min="16" max="16" width="1.5703125" style="60" bestFit="1" customWidth="1"/>
    <col min="17" max="17" width="3" style="60" bestFit="1" customWidth="1"/>
    <col min="18" max="18" width="1.42578125" style="60" customWidth="1"/>
    <col min="19" max="19" width="3" style="60" bestFit="1" customWidth="1"/>
    <col min="20" max="20" width="1.5703125" style="60" bestFit="1" customWidth="1"/>
    <col min="21" max="21" width="3" style="60" bestFit="1" customWidth="1"/>
    <col min="22" max="22" width="1.28515625" style="60" customWidth="1"/>
    <col min="23" max="23" width="3" style="60" bestFit="1" customWidth="1"/>
    <col min="24" max="24" width="1.5703125" style="60" bestFit="1" customWidth="1"/>
    <col min="25" max="25" width="3" style="60" bestFit="1" customWidth="1"/>
    <col min="26" max="27" width="2.42578125" style="60" customWidth="1"/>
    <col min="28" max="28" width="1.5703125" style="60" bestFit="1" customWidth="1"/>
    <col min="29" max="29" width="2.42578125" style="60" customWidth="1"/>
    <col min="30" max="30" width="1.28515625" style="58" customWidth="1"/>
    <col min="31" max="31" width="2.42578125" style="60" customWidth="1"/>
    <col min="32" max="32" width="1.5703125" style="60" bestFit="1" customWidth="1"/>
    <col min="33" max="33" width="2.42578125" style="60" customWidth="1"/>
    <col min="34" max="16384" width="4.140625" style="58"/>
  </cols>
  <sheetData>
    <row r="1" spans="1:35" s="33" customFormat="1">
      <c r="A1" s="36" t="s">
        <v>3</v>
      </c>
      <c r="B1" s="36"/>
      <c r="E1" s="35" t="s">
        <v>355</v>
      </c>
      <c r="T1" s="38"/>
      <c r="U1" s="38"/>
      <c r="V1" s="38"/>
      <c r="X1" s="38"/>
      <c r="Y1" s="38"/>
      <c r="Z1" s="38"/>
      <c r="AA1" s="38"/>
      <c r="AB1" s="38"/>
      <c r="AC1" s="38"/>
      <c r="AE1" s="38"/>
      <c r="AF1" s="38"/>
      <c r="AG1" s="38"/>
    </row>
    <row r="2" spans="1:35" s="41" customFormat="1">
      <c r="A2" s="37" t="s">
        <v>81</v>
      </c>
      <c r="B2" s="37"/>
      <c r="E2" s="67" t="s">
        <v>358</v>
      </c>
      <c r="F2" s="33"/>
      <c r="G2" s="43"/>
      <c r="H2" s="43"/>
      <c r="I2" s="43"/>
      <c r="J2" s="39"/>
      <c r="K2" s="39"/>
      <c r="L2" s="39"/>
      <c r="M2" s="39"/>
      <c r="N2" s="39"/>
      <c r="O2" s="40"/>
      <c r="P2" s="40"/>
      <c r="Q2" s="40"/>
      <c r="R2" s="39"/>
      <c r="T2" s="42"/>
      <c r="V2" s="43"/>
      <c r="X2" s="42"/>
      <c r="Z2" s="43"/>
    </row>
    <row r="3" spans="1:35" s="41" customFormat="1">
      <c r="A3" s="37"/>
      <c r="B3" s="37"/>
      <c r="E3" s="51"/>
      <c r="F3" s="33"/>
      <c r="G3" s="43"/>
      <c r="H3" s="43"/>
      <c r="I3" s="43"/>
      <c r="J3" s="39"/>
      <c r="K3" s="39"/>
      <c r="L3" s="39"/>
      <c r="M3" s="39"/>
      <c r="N3" s="39"/>
      <c r="O3" s="40"/>
      <c r="P3" s="40"/>
      <c r="Q3" s="40"/>
      <c r="R3" s="39"/>
      <c r="T3" s="42"/>
      <c r="V3" s="43"/>
      <c r="X3" s="42"/>
      <c r="Z3" s="43"/>
    </row>
    <row r="4" spans="1:35" s="33" customFormat="1">
      <c r="A4" s="36" t="s">
        <v>5</v>
      </c>
      <c r="B4" s="36"/>
      <c r="E4" s="5" t="s">
        <v>356</v>
      </c>
      <c r="J4" s="44"/>
      <c r="K4" s="44"/>
      <c r="L4" s="44"/>
      <c r="M4" s="44"/>
      <c r="N4" s="44"/>
      <c r="O4" s="44"/>
      <c r="P4" s="44"/>
      <c r="Q4" s="44"/>
      <c r="R4" s="44"/>
      <c r="T4" s="38"/>
      <c r="U4" s="38"/>
      <c r="V4" s="38"/>
      <c r="X4" s="38"/>
      <c r="Y4" s="38"/>
      <c r="Z4" s="38"/>
      <c r="AA4" s="38"/>
      <c r="AB4" s="38"/>
      <c r="AC4" s="38"/>
      <c r="AE4" s="38"/>
      <c r="AF4" s="38"/>
      <c r="AG4" s="38"/>
    </row>
    <row r="5" spans="1:35" s="33" customFormat="1">
      <c r="A5" s="36" t="s">
        <v>4</v>
      </c>
      <c r="B5" s="36"/>
      <c r="E5" s="33" t="s">
        <v>89</v>
      </c>
      <c r="J5" s="44"/>
      <c r="K5" s="44"/>
      <c r="L5" s="44"/>
      <c r="M5" s="44"/>
      <c r="N5" s="44"/>
      <c r="O5" s="44"/>
      <c r="P5" s="44"/>
      <c r="Q5" s="44"/>
      <c r="R5" s="44"/>
      <c r="S5" s="38"/>
      <c r="T5" s="38"/>
      <c r="U5" s="38"/>
      <c r="V5" s="38"/>
      <c r="W5" s="38"/>
      <c r="X5" s="38"/>
      <c r="Y5" s="38"/>
      <c r="Z5" s="38"/>
      <c r="AA5" s="38"/>
      <c r="AB5" s="38"/>
      <c r="AC5" s="38"/>
      <c r="AE5" s="38"/>
      <c r="AF5" s="38"/>
      <c r="AG5" s="38"/>
    </row>
    <row r="6" spans="1:35" s="33" customFormat="1">
      <c r="A6" s="36" t="s">
        <v>71</v>
      </c>
      <c r="B6" s="36"/>
      <c r="E6" s="33" t="s">
        <v>331</v>
      </c>
      <c r="S6" s="38"/>
      <c r="T6" s="38"/>
      <c r="U6" s="38"/>
      <c r="V6" s="38"/>
      <c r="W6" s="38"/>
      <c r="X6" s="38"/>
      <c r="Y6" s="38"/>
      <c r="Z6" s="38"/>
      <c r="AA6" s="38"/>
      <c r="AB6" s="38"/>
      <c r="AC6" s="38"/>
      <c r="AE6" s="38"/>
      <c r="AF6" s="38"/>
      <c r="AG6" s="38"/>
    </row>
    <row r="7" spans="1:35" s="33" customFormat="1">
      <c r="A7" s="34" t="s">
        <v>72</v>
      </c>
      <c r="B7" s="34"/>
      <c r="E7" s="45" t="s">
        <v>303</v>
      </c>
      <c r="J7" s="45"/>
      <c r="K7" s="45"/>
      <c r="L7" s="45"/>
      <c r="M7" s="45"/>
      <c r="N7" s="45"/>
      <c r="O7" s="45"/>
      <c r="P7" s="45"/>
      <c r="Q7" s="45"/>
      <c r="R7" s="45"/>
      <c r="S7" s="46"/>
      <c r="T7" s="46"/>
      <c r="U7" s="46"/>
      <c r="V7" s="46"/>
      <c r="W7" s="46"/>
      <c r="X7" s="46"/>
      <c r="Y7" s="46"/>
      <c r="Z7" s="46"/>
      <c r="AA7" s="46"/>
      <c r="AB7" s="46"/>
      <c r="AC7" s="46"/>
      <c r="AE7" s="46"/>
      <c r="AF7" s="46"/>
      <c r="AG7" s="46"/>
    </row>
    <row r="8" spans="1:35" s="33" customFormat="1">
      <c r="A8" s="36"/>
      <c r="B8" s="36"/>
      <c r="E8" s="45" t="s">
        <v>357</v>
      </c>
      <c r="G8" s="47"/>
      <c r="H8" s="47"/>
      <c r="I8" s="47"/>
      <c r="S8" s="38"/>
      <c r="T8" s="38"/>
      <c r="U8" s="38"/>
      <c r="V8" s="38"/>
      <c r="W8" s="38"/>
      <c r="X8" s="38"/>
      <c r="Y8" s="38"/>
      <c r="Z8" s="38"/>
      <c r="AA8" s="38"/>
      <c r="AB8" s="38"/>
      <c r="AC8" s="38"/>
      <c r="AE8" s="38"/>
      <c r="AF8" s="38"/>
      <c r="AG8" s="38"/>
    </row>
    <row r="9" spans="1:35" s="33" customFormat="1">
      <c r="A9" s="36"/>
      <c r="B9" s="36"/>
      <c r="E9" s="45"/>
      <c r="G9" s="47"/>
      <c r="H9" s="47"/>
      <c r="I9" s="47"/>
      <c r="S9" s="38"/>
      <c r="T9" s="38"/>
      <c r="U9" s="38"/>
      <c r="V9" s="38"/>
      <c r="W9" s="38"/>
      <c r="X9" s="38"/>
      <c r="Y9" s="38"/>
      <c r="Z9" s="38"/>
      <c r="AA9" s="38"/>
      <c r="AB9" s="38"/>
      <c r="AC9" s="38"/>
      <c r="AE9" s="38"/>
      <c r="AF9" s="38"/>
      <c r="AG9" s="38"/>
    </row>
    <row r="10" spans="1:35" s="54" customFormat="1">
      <c r="A10" s="52" t="s">
        <v>296</v>
      </c>
      <c r="B10" s="52"/>
      <c r="E10" s="53"/>
      <c r="F10" s="32"/>
      <c r="G10" s="137"/>
      <c r="H10" s="137"/>
      <c r="I10" s="137"/>
      <c r="T10" s="55"/>
      <c r="U10" s="55"/>
      <c r="V10" s="55"/>
      <c r="X10" s="55"/>
      <c r="Y10" s="55"/>
      <c r="Z10" s="55"/>
      <c r="AB10" s="55"/>
      <c r="AC10" s="55"/>
      <c r="AF10" s="55"/>
      <c r="AG10" s="55"/>
    </row>
    <row r="11" spans="1:35" s="54" customFormat="1">
      <c r="A11" s="138"/>
      <c r="B11" s="138"/>
      <c r="C11" s="139"/>
      <c r="D11" s="139"/>
      <c r="E11" s="140"/>
      <c r="F11" s="141"/>
      <c r="G11" s="142"/>
      <c r="H11" s="142"/>
      <c r="I11" s="142"/>
      <c r="J11" s="139"/>
      <c r="K11" s="139"/>
      <c r="L11" s="139"/>
      <c r="M11" s="139"/>
      <c r="N11" s="139"/>
      <c r="O11" s="139"/>
      <c r="P11" s="139"/>
      <c r="Q11" s="139"/>
      <c r="R11" s="139"/>
      <c r="S11" s="139"/>
      <c r="T11" s="143"/>
      <c r="U11" s="143"/>
      <c r="V11" s="143"/>
      <c r="W11" s="209"/>
      <c r="X11" s="143"/>
      <c r="Y11" s="143"/>
      <c r="Z11" s="143"/>
      <c r="AA11" s="139"/>
      <c r="AB11" s="143"/>
      <c r="AC11" s="143"/>
      <c r="AD11" s="139"/>
      <c r="AE11" s="209"/>
      <c r="AF11" s="143"/>
      <c r="AG11" s="143"/>
    </row>
    <row r="12" spans="1:35" s="54" customFormat="1">
      <c r="A12" s="139"/>
      <c r="B12" s="139"/>
      <c r="C12" s="144">
        <v>1</v>
      </c>
      <c r="D12" s="144"/>
      <c r="E12" s="139" t="s">
        <v>64</v>
      </c>
      <c r="F12" s="141"/>
      <c r="G12" s="139"/>
      <c r="H12" s="139"/>
      <c r="I12" s="139"/>
      <c r="J12" s="139"/>
      <c r="K12" s="139"/>
      <c r="L12" s="139"/>
      <c r="M12" s="139"/>
      <c r="N12" s="139"/>
      <c r="O12" s="139"/>
      <c r="P12" s="139"/>
      <c r="Q12" s="139"/>
      <c r="R12" s="139"/>
      <c r="S12" s="139"/>
      <c r="T12" s="143"/>
      <c r="U12" s="143"/>
      <c r="V12" s="143"/>
      <c r="W12" s="209"/>
      <c r="X12" s="143"/>
      <c r="Y12" s="143"/>
      <c r="Z12" s="143"/>
      <c r="AA12" s="139"/>
      <c r="AB12" s="143"/>
      <c r="AC12" s="143"/>
      <c r="AD12" s="139"/>
      <c r="AE12" s="209"/>
      <c r="AF12" s="143"/>
      <c r="AG12" s="143"/>
    </row>
    <row r="13" spans="1:35" s="54" customFormat="1">
      <c r="A13" s="139"/>
      <c r="B13" s="139"/>
      <c r="C13" s="144">
        <v>2</v>
      </c>
      <c r="D13" s="144"/>
      <c r="E13" s="258" t="s">
        <v>86</v>
      </c>
      <c r="F13" s="141"/>
      <c r="G13" s="139"/>
      <c r="H13" s="139"/>
      <c r="I13" s="66" t="s">
        <v>82</v>
      </c>
      <c r="J13" s="139"/>
      <c r="K13" s="139"/>
      <c r="L13" s="139"/>
      <c r="M13" s="139"/>
      <c r="N13" s="139"/>
      <c r="O13" s="139"/>
      <c r="P13" s="139"/>
      <c r="Q13" s="139"/>
      <c r="R13" s="139"/>
      <c r="S13" s="139"/>
      <c r="T13" s="143"/>
      <c r="U13" s="143"/>
      <c r="V13" s="143"/>
      <c r="W13" s="209"/>
      <c r="X13" s="143"/>
      <c r="Y13" s="143"/>
      <c r="Z13" s="143"/>
      <c r="AA13" s="139"/>
      <c r="AB13" s="143"/>
      <c r="AC13" s="143"/>
      <c r="AD13" s="139"/>
      <c r="AE13" s="209"/>
      <c r="AF13" s="143"/>
      <c r="AG13" s="143"/>
    </row>
    <row r="14" spans="1:35" s="54" customFormat="1">
      <c r="A14" s="139"/>
      <c r="B14" s="139"/>
      <c r="C14" s="144">
        <v>3</v>
      </c>
      <c r="D14" s="144"/>
      <c r="E14" s="141" t="s">
        <v>84</v>
      </c>
      <c r="F14" s="145"/>
      <c r="G14" s="139"/>
      <c r="H14" s="139"/>
      <c r="I14" s="50" t="s">
        <v>80</v>
      </c>
      <c r="J14" s="139"/>
      <c r="K14" s="139"/>
      <c r="L14" s="139"/>
      <c r="M14" s="139"/>
      <c r="N14" s="139"/>
      <c r="O14" s="139"/>
      <c r="P14" s="139"/>
      <c r="Q14" s="139"/>
      <c r="R14" s="139"/>
      <c r="S14" s="139"/>
      <c r="T14" s="143"/>
      <c r="U14" s="143"/>
      <c r="V14" s="143"/>
      <c r="W14" s="209"/>
      <c r="X14" s="143"/>
      <c r="Y14" s="143"/>
      <c r="Z14" s="143"/>
      <c r="AA14" s="139"/>
      <c r="AB14" s="143"/>
      <c r="AC14" s="143"/>
      <c r="AD14" s="139"/>
      <c r="AE14" s="209"/>
      <c r="AF14" s="143"/>
      <c r="AG14" s="143"/>
    </row>
    <row r="15" spans="1:35" s="54" customFormat="1">
      <c r="A15" s="139"/>
      <c r="B15" s="139"/>
      <c r="C15" s="144">
        <v>4</v>
      </c>
      <c r="D15" s="144"/>
      <c r="E15" s="147" t="s">
        <v>289</v>
      </c>
      <c r="F15" s="146"/>
      <c r="G15" s="139"/>
      <c r="H15" s="139"/>
      <c r="I15" s="48" t="s">
        <v>363</v>
      </c>
      <c r="J15" s="139"/>
      <c r="K15" s="139"/>
      <c r="L15" s="139"/>
      <c r="M15" s="139"/>
      <c r="N15" s="139"/>
      <c r="O15" s="139"/>
      <c r="P15" s="139"/>
      <c r="Q15" s="139"/>
      <c r="R15" s="139"/>
      <c r="S15" s="143"/>
      <c r="T15" s="143"/>
      <c r="U15" s="143"/>
      <c r="V15" s="143"/>
      <c r="W15" s="143"/>
      <c r="X15" s="143"/>
      <c r="Y15" s="143"/>
      <c r="Z15" s="143"/>
      <c r="AA15" s="143"/>
      <c r="AB15" s="143"/>
      <c r="AC15" s="143"/>
      <c r="AD15" s="139"/>
      <c r="AE15" s="143"/>
      <c r="AF15" s="143"/>
      <c r="AG15" s="143"/>
      <c r="AI15" s="145"/>
    </row>
    <row r="16" spans="1:35" s="33" customFormat="1">
      <c r="A16" s="147"/>
      <c r="B16" s="147"/>
      <c r="C16" s="148"/>
      <c r="D16" s="148"/>
      <c r="E16" s="147"/>
      <c r="F16" s="147"/>
      <c r="G16" s="147"/>
      <c r="H16" s="147"/>
      <c r="I16" s="49" t="s">
        <v>76</v>
      </c>
      <c r="J16" s="147"/>
      <c r="K16" s="147"/>
      <c r="L16" s="147"/>
      <c r="M16" s="147"/>
      <c r="N16" s="147"/>
      <c r="O16" s="147"/>
      <c r="P16" s="147"/>
      <c r="Q16" s="147"/>
      <c r="R16" s="147"/>
      <c r="S16" s="149"/>
      <c r="T16" s="149"/>
      <c r="U16" s="149"/>
      <c r="V16" s="149"/>
      <c r="W16" s="149"/>
      <c r="X16" s="149"/>
      <c r="Y16" s="149"/>
      <c r="Z16" s="149"/>
      <c r="AA16" s="149"/>
      <c r="AB16" s="149"/>
      <c r="AC16" s="149"/>
      <c r="AD16" s="147"/>
      <c r="AE16" s="149"/>
      <c r="AF16" s="149"/>
      <c r="AG16" s="149"/>
      <c r="AI16" s="209"/>
    </row>
    <row r="17" spans="1:35" s="33" customFormat="1">
      <c r="A17" s="147"/>
      <c r="B17" s="147"/>
      <c r="C17" s="148"/>
      <c r="D17" s="148"/>
      <c r="E17" s="147"/>
      <c r="F17" s="147"/>
      <c r="G17" s="147"/>
      <c r="H17" s="147"/>
      <c r="I17" s="49" t="s">
        <v>75</v>
      </c>
      <c r="J17" s="147"/>
      <c r="K17" s="147"/>
      <c r="L17" s="147"/>
      <c r="M17" s="147"/>
      <c r="N17" s="147"/>
      <c r="O17" s="147"/>
      <c r="P17" s="147"/>
      <c r="Q17" s="147"/>
      <c r="R17" s="147"/>
      <c r="S17" s="149"/>
      <c r="T17" s="149"/>
      <c r="U17" s="149"/>
      <c r="V17" s="149"/>
      <c r="W17" s="149"/>
      <c r="X17" s="149"/>
      <c r="Y17" s="149"/>
      <c r="Z17" s="149"/>
      <c r="AA17" s="149"/>
      <c r="AB17" s="149"/>
      <c r="AC17" s="149"/>
      <c r="AD17" s="147"/>
      <c r="AE17" s="149"/>
      <c r="AF17" s="149"/>
      <c r="AG17" s="149"/>
      <c r="AI17" s="147"/>
    </row>
    <row r="18" spans="1:35" s="33" customFormat="1">
      <c r="A18" s="147"/>
      <c r="B18" s="147"/>
      <c r="C18" s="148"/>
      <c r="D18" s="148"/>
      <c r="E18" s="147"/>
      <c r="F18" s="147"/>
      <c r="G18" s="147"/>
      <c r="H18" s="147"/>
      <c r="I18" s="147"/>
      <c r="J18" s="147"/>
      <c r="K18" s="147"/>
      <c r="L18" s="147"/>
      <c r="M18" s="147"/>
      <c r="N18" s="147"/>
      <c r="O18" s="147"/>
      <c r="P18" s="147"/>
      <c r="Q18" s="147"/>
      <c r="R18" s="147"/>
      <c r="S18" s="149"/>
      <c r="T18" s="149"/>
      <c r="U18" s="149"/>
      <c r="V18" s="149"/>
      <c r="W18" s="149"/>
      <c r="X18" s="149"/>
      <c r="Y18" s="149"/>
      <c r="Z18" s="149"/>
      <c r="AA18" s="149"/>
      <c r="AB18" s="149"/>
      <c r="AC18" s="149"/>
      <c r="AD18" s="147"/>
      <c r="AE18" s="149"/>
      <c r="AF18" s="149"/>
      <c r="AG18" s="149"/>
      <c r="AI18" s="147"/>
    </row>
    <row r="19" spans="1:35" s="33" customFormat="1">
      <c r="A19" s="147"/>
      <c r="B19" s="147"/>
      <c r="C19" s="148"/>
      <c r="D19" s="148"/>
      <c r="E19" s="147"/>
      <c r="F19" s="147"/>
      <c r="G19" s="147"/>
      <c r="H19" s="147"/>
      <c r="I19" s="147"/>
      <c r="J19" s="147"/>
      <c r="K19" s="147"/>
      <c r="L19" s="147"/>
      <c r="M19" s="147"/>
      <c r="N19" s="147"/>
      <c r="O19" s="147"/>
      <c r="P19" s="147"/>
      <c r="Q19" s="147"/>
      <c r="R19" s="147"/>
      <c r="S19" s="149"/>
      <c r="T19" s="149"/>
      <c r="U19" s="149"/>
      <c r="V19" s="149"/>
      <c r="W19" s="149"/>
      <c r="X19" s="149"/>
      <c r="Y19" s="149"/>
      <c r="Z19" s="149"/>
      <c r="AA19" s="149"/>
      <c r="AB19" s="149"/>
      <c r="AC19" s="149"/>
      <c r="AD19" s="147"/>
      <c r="AE19" s="149"/>
      <c r="AF19" s="149"/>
      <c r="AG19" s="149"/>
    </row>
    <row r="20" spans="1:35" s="33" customFormat="1">
      <c r="A20" s="147"/>
      <c r="B20" s="147"/>
      <c r="C20" s="148"/>
      <c r="D20" s="148"/>
      <c r="E20" s="147"/>
      <c r="F20" s="147"/>
      <c r="G20" s="147"/>
      <c r="H20" s="147"/>
      <c r="I20" s="147"/>
      <c r="J20" s="147"/>
      <c r="K20" s="147"/>
      <c r="L20" s="147"/>
      <c r="M20" s="147"/>
      <c r="N20" s="147"/>
      <c r="O20" s="147"/>
      <c r="P20" s="147"/>
      <c r="Q20" s="147"/>
      <c r="R20" s="147"/>
      <c r="S20" s="149"/>
      <c r="T20" s="149"/>
      <c r="U20" s="149"/>
      <c r="V20" s="149"/>
      <c r="W20" s="149"/>
      <c r="X20" s="149"/>
      <c r="Y20" s="149"/>
      <c r="Z20" s="149"/>
      <c r="AA20" s="149"/>
      <c r="AB20" s="149"/>
      <c r="AC20" s="149"/>
      <c r="AD20" s="147"/>
      <c r="AE20" s="149"/>
      <c r="AF20" s="149"/>
      <c r="AG20" s="149"/>
      <c r="AI20" s="147"/>
    </row>
    <row r="21" spans="1:35" s="33" customFormat="1">
      <c r="A21" s="147"/>
      <c r="B21" s="147"/>
      <c r="C21" s="147"/>
      <c r="D21" s="147"/>
      <c r="E21" s="147"/>
      <c r="F21" s="147"/>
      <c r="G21" s="147"/>
      <c r="H21" s="147"/>
      <c r="I21" s="147"/>
      <c r="J21" s="147"/>
      <c r="K21" s="147"/>
      <c r="L21" s="147"/>
      <c r="M21" s="147"/>
      <c r="N21" s="147"/>
      <c r="O21" s="147"/>
      <c r="P21" s="147"/>
      <c r="Q21" s="147"/>
      <c r="R21" s="147"/>
      <c r="S21" s="149"/>
      <c r="T21" s="149"/>
      <c r="U21" s="149"/>
      <c r="V21" s="149"/>
      <c r="W21" s="149"/>
      <c r="X21" s="149"/>
      <c r="Y21" s="149"/>
      <c r="Z21" s="149"/>
      <c r="AA21" s="149"/>
      <c r="AB21" s="149"/>
      <c r="AC21" s="149"/>
      <c r="AD21" s="147"/>
      <c r="AE21" s="149"/>
      <c r="AF21" s="149"/>
      <c r="AG21" s="149"/>
      <c r="AI21" s="147"/>
    </row>
    <row r="22" spans="1:35" s="54" customFormat="1">
      <c r="A22" s="139"/>
      <c r="B22" s="139"/>
      <c r="C22" s="140"/>
      <c r="D22" s="140"/>
      <c r="E22" s="139"/>
      <c r="F22" s="139"/>
      <c r="G22" s="139"/>
      <c r="H22" s="139"/>
      <c r="I22" s="139"/>
      <c r="J22" s="139"/>
      <c r="K22" s="139"/>
      <c r="L22" s="139"/>
      <c r="M22" s="139"/>
      <c r="N22" s="139"/>
      <c r="O22" s="139"/>
      <c r="P22" s="139"/>
      <c r="Q22" s="139"/>
      <c r="R22" s="139"/>
      <c r="S22" s="143"/>
      <c r="T22" s="143"/>
      <c r="U22" s="143"/>
      <c r="V22" s="143"/>
      <c r="W22" s="143"/>
      <c r="X22" s="143"/>
      <c r="Y22" s="143"/>
      <c r="Z22" s="143"/>
      <c r="AA22" s="143"/>
      <c r="AB22" s="143"/>
      <c r="AC22" s="143"/>
      <c r="AD22" s="139"/>
      <c r="AE22" s="143"/>
      <c r="AF22" s="143"/>
      <c r="AG22" s="143"/>
    </row>
    <row r="23" spans="1:35" s="57" customFormat="1" ht="13.5" thickBot="1">
      <c r="A23" s="150" t="s">
        <v>304</v>
      </c>
      <c r="B23" s="143" t="s">
        <v>275</v>
      </c>
      <c r="C23" s="173" t="s">
        <v>6</v>
      </c>
      <c r="D23" s="173"/>
      <c r="E23" s="143" t="s">
        <v>7</v>
      </c>
      <c r="F23" s="143" t="s">
        <v>276</v>
      </c>
      <c r="G23" s="139" t="s">
        <v>8</v>
      </c>
      <c r="H23" s="139"/>
      <c r="I23" s="139"/>
      <c r="J23" s="143"/>
      <c r="K23" s="143" t="s">
        <v>9</v>
      </c>
      <c r="L23" s="143"/>
      <c r="M23" s="143"/>
      <c r="N23" s="143"/>
      <c r="O23" s="299" t="s">
        <v>65</v>
      </c>
      <c r="P23" s="299"/>
      <c r="Q23" s="299"/>
      <c r="R23" s="143"/>
      <c r="S23" s="299" t="s">
        <v>66</v>
      </c>
      <c r="T23" s="299"/>
      <c r="U23" s="299"/>
      <c r="V23" s="143"/>
      <c r="W23" s="299" t="s">
        <v>73</v>
      </c>
      <c r="X23" s="299"/>
      <c r="Y23" s="299"/>
      <c r="Z23" s="143"/>
      <c r="AA23" s="150" t="s">
        <v>359</v>
      </c>
      <c r="AB23" s="150"/>
      <c r="AC23" s="150"/>
      <c r="AD23" s="150"/>
      <c r="AE23" s="150" t="s">
        <v>0</v>
      </c>
      <c r="AF23" s="150"/>
      <c r="AG23" s="150"/>
    </row>
    <row r="24" spans="1:35" s="57" customFormat="1" ht="13.5" thickBot="1">
      <c r="A24" s="150">
        <v>1</v>
      </c>
      <c r="B24" s="150">
        <v>1</v>
      </c>
      <c r="C24" s="151">
        <v>1</v>
      </c>
      <c r="D24" s="151"/>
      <c r="E24" s="139" t="str">
        <f>$E$12</f>
        <v>TSV Calw</v>
      </c>
      <c r="F24" s="143" t="s">
        <v>276</v>
      </c>
      <c r="G24" s="294" t="str">
        <f>$E$13</f>
        <v>TV Hohenklingen</v>
      </c>
      <c r="H24" s="294"/>
      <c r="I24" s="294"/>
      <c r="J24" s="143" t="s">
        <v>1</v>
      </c>
      <c r="K24" s="298" t="str">
        <f>$E$14</f>
        <v>TG Biberach</v>
      </c>
      <c r="L24" s="298"/>
      <c r="M24" s="298"/>
      <c r="N24" s="143"/>
      <c r="O24" s="153">
        <v>11</v>
      </c>
      <c r="P24" s="154" t="s">
        <v>1</v>
      </c>
      <c r="Q24" s="155">
        <v>3</v>
      </c>
      <c r="R24" s="143"/>
      <c r="S24" s="153">
        <v>11</v>
      </c>
      <c r="T24" s="154" t="s">
        <v>1</v>
      </c>
      <c r="U24" s="155">
        <v>2</v>
      </c>
      <c r="V24" s="143"/>
      <c r="W24" s="153"/>
      <c r="X24" s="154" t="s">
        <v>1</v>
      </c>
      <c r="Y24" s="155"/>
      <c r="Z24" s="143"/>
      <c r="AA24" s="156">
        <f>IF($O24="","",SUM(IF($O24&lt;$Q24,0,1),IF($S24&lt;$U24,0,1),IF($W24&lt;&gt;"",IF($W24&lt;=$Y24,0,1),0)))</f>
        <v>2</v>
      </c>
      <c r="AB24" s="154" t="s">
        <v>1</v>
      </c>
      <c r="AC24" s="157">
        <f>IF($Q24="","",SUM(IF($O24&gt;$Q24,0,1),IF($S24&gt;$U24,0,1),IF($W24&lt;&gt;"",IF($W24&gt;$Y24,0,1),0)))</f>
        <v>0</v>
      </c>
      <c r="AD24" s="150"/>
      <c r="AE24" s="156">
        <f>IF($O24="","",IF($AA24&lt;$AC24,0,2))</f>
        <v>2</v>
      </c>
      <c r="AF24" s="154" t="s">
        <v>1</v>
      </c>
      <c r="AG24" s="157">
        <f>IF($O24="","",IF($AA24&lt;$AC24,2,0))</f>
        <v>0</v>
      </c>
    </row>
    <row r="25" spans="1:35" s="57" customFormat="1" ht="13.5" thickBot="1">
      <c r="A25" s="150"/>
      <c r="B25" s="150"/>
      <c r="C25" s="151"/>
      <c r="D25" s="151"/>
      <c r="E25" s="139"/>
      <c r="F25" s="143"/>
      <c r="G25" s="139"/>
      <c r="H25" s="139"/>
      <c r="I25" s="139"/>
      <c r="J25" s="143"/>
      <c r="K25" s="152"/>
      <c r="L25" s="152"/>
      <c r="M25" s="152"/>
      <c r="N25" s="143"/>
      <c r="O25" s="143"/>
      <c r="P25" s="143"/>
      <c r="Q25" s="143"/>
      <c r="R25" s="143"/>
      <c r="S25" s="143"/>
      <c r="T25" s="143"/>
      <c r="U25" s="143"/>
      <c r="V25" s="143"/>
      <c r="W25" s="143"/>
      <c r="X25" s="143"/>
      <c r="Y25" s="143"/>
      <c r="Z25" s="143"/>
      <c r="AA25" s="143"/>
      <c r="AB25" s="143"/>
      <c r="AC25" s="143"/>
      <c r="AD25" s="150"/>
      <c r="AE25" s="143"/>
      <c r="AF25" s="143"/>
      <c r="AG25" s="143"/>
    </row>
    <row r="26" spans="1:35" s="57" customFormat="1" ht="13.5" thickBot="1">
      <c r="A26" s="150">
        <v>2</v>
      </c>
      <c r="B26" s="150">
        <v>2</v>
      </c>
      <c r="C26" s="151">
        <v>1</v>
      </c>
      <c r="D26" s="151"/>
      <c r="E26" s="139" t="str">
        <f>$E$14</f>
        <v>TG Biberach</v>
      </c>
      <c r="F26" s="143" t="s">
        <v>276</v>
      </c>
      <c r="G26" s="294" t="str">
        <f>$E$15</f>
        <v>TV Heuchlingen</v>
      </c>
      <c r="H26" s="294"/>
      <c r="I26" s="294"/>
      <c r="J26" s="143" t="s">
        <v>1</v>
      </c>
      <c r="K26" s="298" t="str">
        <f>$E$12</f>
        <v>TSV Calw</v>
      </c>
      <c r="L26" s="298"/>
      <c r="M26" s="298"/>
      <c r="N26" s="143"/>
      <c r="O26" s="153">
        <v>11</v>
      </c>
      <c r="P26" s="154" t="s">
        <v>1</v>
      </c>
      <c r="Q26" s="155">
        <v>9</v>
      </c>
      <c r="R26" s="143"/>
      <c r="S26" s="153">
        <v>11</v>
      </c>
      <c r="T26" s="154" t="s">
        <v>1</v>
      </c>
      <c r="U26" s="155">
        <v>2</v>
      </c>
      <c r="V26" s="143"/>
      <c r="W26" s="153"/>
      <c r="X26" s="154" t="s">
        <v>1</v>
      </c>
      <c r="Y26" s="155"/>
      <c r="Z26" s="143"/>
      <c r="AA26" s="156">
        <f>IF($O26="","",SUM(IF($O26&lt;$Q26,0,1),IF($S26&lt;$U26,0,1),IF($W26&lt;&gt;"",IF($W26&lt;=$Y26,0,1),0)))</f>
        <v>2</v>
      </c>
      <c r="AB26" s="154" t="s">
        <v>1</v>
      </c>
      <c r="AC26" s="157">
        <f>IF($Q26="","",SUM(IF($O26&gt;$Q26,0,1),IF($S26&gt;$U26,0,1),IF($W26&lt;&gt;"",IF($W26&gt;$Y26,0,1),0)))</f>
        <v>0</v>
      </c>
      <c r="AD26" s="150"/>
      <c r="AE26" s="156">
        <f>IF($O26="","",IF($AA26&lt;$AC26,0,2))</f>
        <v>2</v>
      </c>
      <c r="AF26" s="154" t="s">
        <v>1</v>
      </c>
      <c r="AG26" s="157">
        <f>IF($O26="","",IF($AA26&lt;$AC26,2,0))</f>
        <v>0</v>
      </c>
    </row>
    <row r="27" spans="1:35" s="57" customFormat="1" ht="13.5" thickBot="1">
      <c r="A27" s="150"/>
      <c r="B27" s="150"/>
      <c r="C27" s="151"/>
      <c r="D27" s="151"/>
      <c r="E27" s="139"/>
      <c r="F27" s="143"/>
      <c r="G27" s="139"/>
      <c r="H27" s="139"/>
      <c r="I27" s="139"/>
      <c r="J27" s="143"/>
      <c r="K27" s="152"/>
      <c r="L27" s="152"/>
      <c r="M27" s="152"/>
      <c r="N27" s="143"/>
      <c r="O27" s="143"/>
      <c r="P27" s="143"/>
      <c r="Q27" s="143"/>
      <c r="R27" s="143"/>
      <c r="S27" s="143"/>
      <c r="T27" s="143"/>
      <c r="U27" s="143"/>
      <c r="V27" s="143"/>
      <c r="W27" s="143"/>
      <c r="X27" s="143"/>
      <c r="Y27" s="143"/>
      <c r="Z27" s="143"/>
      <c r="AA27" s="143"/>
      <c r="AB27" s="143"/>
      <c r="AC27" s="143"/>
      <c r="AD27" s="150"/>
      <c r="AE27" s="143"/>
      <c r="AF27" s="143"/>
      <c r="AG27" s="143"/>
    </row>
    <row r="28" spans="1:35" s="57" customFormat="1" ht="13.5" thickBot="1">
      <c r="A28" s="150">
        <v>3</v>
      </c>
      <c r="B28" s="150">
        <v>3</v>
      </c>
      <c r="C28" s="151">
        <v>1</v>
      </c>
      <c r="D28" s="151"/>
      <c r="E28" s="139" t="str">
        <f>$E$13</f>
        <v>TV Hohenklingen</v>
      </c>
      <c r="F28" s="143" t="s">
        <v>276</v>
      </c>
      <c r="G28" s="294" t="str">
        <f>$E$14</f>
        <v>TG Biberach</v>
      </c>
      <c r="H28" s="294"/>
      <c r="I28" s="294"/>
      <c r="J28" s="143" t="s">
        <v>1</v>
      </c>
      <c r="K28" s="298" t="str">
        <f>$E$15</f>
        <v>TV Heuchlingen</v>
      </c>
      <c r="L28" s="298"/>
      <c r="M28" s="298"/>
      <c r="N28" s="143"/>
      <c r="O28" s="153">
        <v>11</v>
      </c>
      <c r="P28" s="154" t="s">
        <v>1</v>
      </c>
      <c r="Q28" s="155">
        <v>5</v>
      </c>
      <c r="R28" s="143"/>
      <c r="S28" s="153">
        <v>11</v>
      </c>
      <c r="T28" s="154" t="s">
        <v>1</v>
      </c>
      <c r="U28" s="155">
        <v>7</v>
      </c>
      <c r="V28" s="143"/>
      <c r="W28" s="153"/>
      <c r="X28" s="154" t="s">
        <v>1</v>
      </c>
      <c r="Y28" s="155"/>
      <c r="Z28" s="143"/>
      <c r="AA28" s="156">
        <f>IF($O28="","",SUM(IF($O28&lt;$Q28,0,1),IF($S28&lt;$U28,0,1),IF($W28&lt;&gt;"",IF($W28&lt;=$Y28,0,1),0)))</f>
        <v>2</v>
      </c>
      <c r="AB28" s="154" t="s">
        <v>1</v>
      </c>
      <c r="AC28" s="157">
        <f>IF($Q28="","",SUM(IF($O28&gt;$Q28,0,1),IF($S28&gt;$U28,0,1),IF($W28&lt;&gt;"",IF($W28&gt;$Y28,0,1),0)))</f>
        <v>0</v>
      </c>
      <c r="AD28" s="150"/>
      <c r="AE28" s="156">
        <f>IF($O28="","",IF($AA28&lt;$AC28,0,2))</f>
        <v>2</v>
      </c>
      <c r="AF28" s="154" t="s">
        <v>1</v>
      </c>
      <c r="AG28" s="157">
        <f>IF($O28="","",IF($AA28&lt;$AC28,2,0))</f>
        <v>0</v>
      </c>
    </row>
    <row r="29" spans="1:35" s="57" customFormat="1" ht="13.5" thickBot="1">
      <c r="A29" s="150"/>
      <c r="B29" s="150"/>
      <c r="C29" s="151"/>
      <c r="D29" s="151"/>
      <c r="E29" s="139"/>
      <c r="F29" s="143"/>
      <c r="G29" s="139"/>
      <c r="H29" s="139"/>
      <c r="I29" s="139"/>
      <c r="J29" s="143"/>
      <c r="K29" s="152"/>
      <c r="L29" s="152"/>
      <c r="M29" s="152"/>
      <c r="N29" s="143"/>
      <c r="O29" s="143"/>
      <c r="P29" s="143"/>
      <c r="Q29" s="143"/>
      <c r="R29" s="143"/>
      <c r="S29" s="143"/>
      <c r="T29" s="143"/>
      <c r="U29" s="143"/>
      <c r="V29" s="143"/>
      <c r="W29" s="143"/>
      <c r="X29" s="143"/>
      <c r="Y29" s="143"/>
      <c r="Z29" s="143"/>
      <c r="AA29" s="143"/>
      <c r="AB29" s="143"/>
      <c r="AC29" s="143"/>
      <c r="AD29" s="150"/>
      <c r="AE29" s="143"/>
      <c r="AF29" s="143"/>
      <c r="AG29" s="143"/>
    </row>
    <row r="30" spans="1:35" s="57" customFormat="1" ht="13.5" thickBot="1">
      <c r="A30" s="150">
        <v>4</v>
      </c>
      <c r="B30" s="150">
        <v>4</v>
      </c>
      <c r="C30" s="151">
        <v>1</v>
      </c>
      <c r="D30" s="151"/>
      <c r="E30" s="139" t="str">
        <f>$E$15</f>
        <v>TV Heuchlingen</v>
      </c>
      <c r="F30" s="143" t="s">
        <v>276</v>
      </c>
      <c r="G30" s="294" t="str">
        <f>$E$12</f>
        <v>TSV Calw</v>
      </c>
      <c r="H30" s="294"/>
      <c r="I30" s="294"/>
      <c r="J30" s="143" t="s">
        <v>1</v>
      </c>
      <c r="K30" s="298" t="str">
        <f>$E$14</f>
        <v>TG Biberach</v>
      </c>
      <c r="L30" s="298"/>
      <c r="M30" s="298"/>
      <c r="N30" s="143"/>
      <c r="O30" s="153">
        <v>2</v>
      </c>
      <c r="P30" s="154" t="s">
        <v>1</v>
      </c>
      <c r="Q30" s="155">
        <v>11</v>
      </c>
      <c r="R30" s="143"/>
      <c r="S30" s="153">
        <v>1</v>
      </c>
      <c r="T30" s="154" t="s">
        <v>1</v>
      </c>
      <c r="U30" s="155">
        <v>11</v>
      </c>
      <c r="V30" s="143"/>
      <c r="W30" s="153"/>
      <c r="X30" s="154" t="s">
        <v>1</v>
      </c>
      <c r="Y30" s="155"/>
      <c r="Z30" s="143"/>
      <c r="AA30" s="156">
        <f>IF($O30="","",SUM(IF($O30&lt;$Q30,0,1),IF($S30&lt;$U30,0,1),IF($W30&lt;&gt;"",IF($W30&lt;=$Y30,0,1),0)))</f>
        <v>0</v>
      </c>
      <c r="AB30" s="154" t="s">
        <v>1</v>
      </c>
      <c r="AC30" s="157">
        <f>IF($Q30="","",SUM(IF($O30&gt;$Q30,0,1),IF($S30&gt;$U30,0,1),IF($W30&lt;&gt;"",IF($W30&gt;$Y30,0,1),0)))</f>
        <v>2</v>
      </c>
      <c r="AD30" s="150"/>
      <c r="AE30" s="156">
        <f>IF($O30="","",IF($AA30&lt;$AC30,0,2))</f>
        <v>0</v>
      </c>
      <c r="AF30" s="154" t="s">
        <v>1</v>
      </c>
      <c r="AG30" s="157">
        <f>IF($O30="","",IF($AA30&lt;$AC30,2,0))</f>
        <v>2</v>
      </c>
    </row>
    <row r="31" spans="1:35" s="57" customFormat="1" ht="13.5" thickBot="1">
      <c r="A31" s="150"/>
      <c r="B31" s="150"/>
      <c r="C31" s="151"/>
      <c r="D31" s="151"/>
      <c r="E31" s="139"/>
      <c r="F31" s="143"/>
      <c r="G31" s="139"/>
      <c r="H31" s="139"/>
      <c r="I31" s="139"/>
      <c r="J31" s="143"/>
      <c r="K31" s="152"/>
      <c r="L31" s="152"/>
      <c r="M31" s="152"/>
      <c r="N31" s="143"/>
      <c r="O31" s="143"/>
      <c r="P31" s="143"/>
      <c r="Q31" s="143"/>
      <c r="R31" s="143"/>
      <c r="S31" s="143"/>
      <c r="T31" s="143"/>
      <c r="U31" s="143"/>
      <c r="V31" s="143"/>
      <c r="W31" s="143"/>
      <c r="X31" s="143"/>
      <c r="Y31" s="143"/>
      <c r="Z31" s="143"/>
      <c r="AA31" s="143"/>
      <c r="AB31" s="143"/>
      <c r="AC31" s="143"/>
      <c r="AD31" s="150"/>
      <c r="AE31" s="143"/>
      <c r="AF31" s="143"/>
      <c r="AG31" s="143"/>
    </row>
    <row r="32" spans="1:35" s="57" customFormat="1" ht="13.5" thickBot="1">
      <c r="A32" s="150">
        <v>5</v>
      </c>
      <c r="B32" s="150">
        <v>5</v>
      </c>
      <c r="C32" s="151">
        <v>1</v>
      </c>
      <c r="D32" s="151"/>
      <c r="E32" s="139" t="str">
        <f>$E$12</f>
        <v>TSV Calw</v>
      </c>
      <c r="F32" s="143" t="s">
        <v>276</v>
      </c>
      <c r="G32" s="294" t="str">
        <f>$E$14</f>
        <v>TG Biberach</v>
      </c>
      <c r="H32" s="294"/>
      <c r="I32" s="294"/>
      <c r="J32" s="143" t="s">
        <v>1</v>
      </c>
      <c r="K32" s="298" t="str">
        <f>$E$13</f>
        <v>TV Hohenklingen</v>
      </c>
      <c r="L32" s="298"/>
      <c r="M32" s="298"/>
      <c r="N32" s="143"/>
      <c r="O32" s="153">
        <v>11</v>
      </c>
      <c r="P32" s="154" t="s">
        <v>1</v>
      </c>
      <c r="Q32" s="155">
        <v>7</v>
      </c>
      <c r="R32" s="143"/>
      <c r="S32" s="153">
        <v>11</v>
      </c>
      <c r="T32" s="154" t="s">
        <v>1</v>
      </c>
      <c r="U32" s="155">
        <v>6</v>
      </c>
      <c r="V32" s="143"/>
      <c r="W32" s="153"/>
      <c r="X32" s="154" t="s">
        <v>1</v>
      </c>
      <c r="Y32" s="155"/>
      <c r="Z32" s="143"/>
      <c r="AA32" s="156">
        <f>IF($O32="","",SUM(IF($O32&lt;$Q32,0,1),IF($S32&lt;$U32,0,1),IF($W32&lt;&gt;"",IF($W32&lt;=$Y32,0,1),0)))</f>
        <v>2</v>
      </c>
      <c r="AB32" s="154" t="s">
        <v>1</v>
      </c>
      <c r="AC32" s="157">
        <f>IF($Q32="","",SUM(IF($O32&gt;$Q32,0,1),IF($S32&gt;$U32,0,1),IF($W32&lt;&gt;"",IF($W32&gt;$Y32,0,1),0)))</f>
        <v>0</v>
      </c>
      <c r="AD32" s="150"/>
      <c r="AE32" s="156">
        <f>IF($O32="","",IF($AA32&lt;$AC32,0,2))</f>
        <v>2</v>
      </c>
      <c r="AF32" s="154" t="s">
        <v>1</v>
      </c>
      <c r="AG32" s="157">
        <f>IF($O32="","",IF($AA32&lt;$AC32,2,0))</f>
        <v>0</v>
      </c>
    </row>
    <row r="33" spans="1:33" s="57" customFormat="1" ht="13.5" thickBot="1">
      <c r="A33" s="150"/>
      <c r="B33" s="150"/>
      <c r="C33" s="151"/>
      <c r="D33" s="151"/>
      <c r="E33" s="139"/>
      <c r="F33" s="143"/>
      <c r="G33" s="139"/>
      <c r="H33" s="139"/>
      <c r="I33" s="139"/>
      <c r="J33" s="143"/>
      <c r="K33" s="152"/>
      <c r="L33" s="152"/>
      <c r="M33" s="152"/>
      <c r="N33" s="143"/>
      <c r="O33" s="143"/>
      <c r="P33" s="143"/>
      <c r="Q33" s="143"/>
      <c r="R33" s="143"/>
      <c r="S33" s="143"/>
      <c r="T33" s="143"/>
      <c r="U33" s="143"/>
      <c r="V33" s="143"/>
      <c r="W33" s="143"/>
      <c r="X33" s="143"/>
      <c r="Y33" s="143"/>
      <c r="Z33" s="143"/>
      <c r="AA33" s="143"/>
      <c r="AB33" s="143"/>
      <c r="AC33" s="143"/>
      <c r="AD33" s="150"/>
      <c r="AE33" s="143"/>
      <c r="AF33" s="143"/>
      <c r="AG33" s="143"/>
    </row>
    <row r="34" spans="1:33" s="57" customFormat="1" ht="13.5" thickBot="1">
      <c r="A34" s="150">
        <v>6</v>
      </c>
      <c r="B34" s="150">
        <v>6</v>
      </c>
      <c r="C34" s="151">
        <v>1</v>
      </c>
      <c r="D34" s="151"/>
      <c r="E34" s="139" t="str">
        <f>$E$15</f>
        <v>TV Heuchlingen</v>
      </c>
      <c r="F34" s="143" t="s">
        <v>276</v>
      </c>
      <c r="G34" s="294" t="str">
        <f>$E$13</f>
        <v>TV Hohenklingen</v>
      </c>
      <c r="H34" s="294"/>
      <c r="I34" s="294"/>
      <c r="J34" s="143" t="s">
        <v>1</v>
      </c>
      <c r="K34" s="298" t="str">
        <f>$E$12</f>
        <v>TSV Calw</v>
      </c>
      <c r="L34" s="298"/>
      <c r="M34" s="298"/>
      <c r="N34" s="143"/>
      <c r="O34" s="153">
        <v>5</v>
      </c>
      <c r="P34" s="154" t="s">
        <v>1</v>
      </c>
      <c r="Q34" s="155">
        <v>11</v>
      </c>
      <c r="R34" s="143"/>
      <c r="S34" s="153">
        <v>2</v>
      </c>
      <c r="T34" s="154" t="s">
        <v>1</v>
      </c>
      <c r="U34" s="155">
        <v>11</v>
      </c>
      <c r="V34" s="143"/>
      <c r="W34" s="153"/>
      <c r="X34" s="154" t="s">
        <v>1</v>
      </c>
      <c r="Y34" s="155"/>
      <c r="Z34" s="143"/>
      <c r="AA34" s="156">
        <f>IF($O34="","",SUM(IF($O34&lt;$Q34,0,1),IF($S34&lt;$U34,0,1),IF($W34&lt;&gt;"",IF($W34&lt;=$Y34,0,1),0)))</f>
        <v>0</v>
      </c>
      <c r="AB34" s="154" t="s">
        <v>1</v>
      </c>
      <c r="AC34" s="157">
        <f>IF($Q34="","",SUM(IF($O34&gt;$Q34,0,1),IF($S34&gt;$U34,0,1),IF($W34&lt;&gt;"",IF($W34&gt;$Y34,0,1),0)))</f>
        <v>2</v>
      </c>
      <c r="AD34" s="150"/>
      <c r="AE34" s="156">
        <f>IF($O34="","",IF($AA34&lt;$AC34,0,2))</f>
        <v>0</v>
      </c>
      <c r="AF34" s="154" t="s">
        <v>1</v>
      </c>
      <c r="AG34" s="157">
        <f>IF($O34="","",IF($AA34&lt;$AC34,2,0))</f>
        <v>2</v>
      </c>
    </row>
    <row r="35" spans="1:33" s="57" customFormat="1">
      <c r="A35" s="150"/>
      <c r="B35" s="150"/>
      <c r="C35" s="151"/>
      <c r="D35" s="151"/>
      <c r="E35" s="139"/>
      <c r="F35" s="143"/>
      <c r="G35" s="139"/>
      <c r="H35" s="139"/>
      <c r="I35" s="139"/>
      <c r="J35" s="143"/>
      <c r="K35" s="152"/>
      <c r="L35" s="152"/>
      <c r="M35" s="152"/>
      <c r="N35" s="143"/>
      <c r="O35" s="143"/>
      <c r="P35" s="143"/>
      <c r="Q35" s="143"/>
      <c r="R35" s="143"/>
      <c r="S35" s="143"/>
      <c r="T35" s="143"/>
      <c r="U35" s="143"/>
      <c r="V35" s="143"/>
      <c r="W35" s="143"/>
      <c r="X35" s="143"/>
      <c r="Y35" s="143"/>
      <c r="Z35" s="143"/>
      <c r="AA35" s="143"/>
      <c r="AB35" s="143"/>
      <c r="AC35" s="143"/>
      <c r="AD35" s="150"/>
      <c r="AE35" s="143"/>
      <c r="AF35" s="143"/>
      <c r="AG35" s="143"/>
    </row>
    <row r="36" spans="1:33" s="57" customFormat="1">
      <c r="A36" s="150"/>
      <c r="B36" s="150"/>
      <c r="C36" s="151"/>
      <c r="D36" s="151"/>
      <c r="E36" s="143"/>
      <c r="F36" s="143"/>
      <c r="G36" s="139"/>
      <c r="H36" s="139"/>
      <c r="I36" s="139"/>
      <c r="J36" s="143"/>
      <c r="K36" s="143"/>
      <c r="L36" s="143"/>
      <c r="M36" s="143"/>
      <c r="N36" s="143"/>
      <c r="O36" s="143"/>
      <c r="P36" s="143"/>
      <c r="Q36" s="143"/>
      <c r="R36" s="143"/>
      <c r="S36" s="143"/>
      <c r="T36" s="143"/>
      <c r="U36" s="143"/>
      <c r="V36" s="143"/>
      <c r="W36" s="143"/>
      <c r="X36" s="143"/>
      <c r="Y36" s="143"/>
      <c r="Z36" s="143"/>
      <c r="AA36" s="143"/>
      <c r="AB36" s="143"/>
      <c r="AC36" s="143"/>
      <c r="AD36" s="150"/>
      <c r="AE36" s="143"/>
      <c r="AF36" s="143"/>
      <c r="AG36" s="143"/>
    </row>
    <row r="37" spans="1:33" s="57" customFormat="1">
      <c r="A37" s="150"/>
      <c r="B37" s="150"/>
      <c r="C37" s="151"/>
      <c r="D37" s="151"/>
      <c r="E37" s="143"/>
      <c r="F37" s="143"/>
      <c r="G37" s="139"/>
      <c r="H37" s="139"/>
      <c r="I37" s="139"/>
      <c r="J37" s="143"/>
      <c r="K37" s="143"/>
      <c r="L37" s="143"/>
      <c r="M37" s="143"/>
      <c r="N37" s="143"/>
      <c r="O37" s="143"/>
      <c r="P37" s="143"/>
      <c r="Q37" s="143"/>
      <c r="R37" s="143"/>
      <c r="S37" s="143"/>
      <c r="T37" s="143"/>
      <c r="U37" s="143"/>
      <c r="V37" s="143"/>
      <c r="W37" s="143"/>
      <c r="X37" s="143"/>
      <c r="Y37" s="143"/>
      <c r="Z37" s="143"/>
      <c r="AA37" s="143"/>
      <c r="AB37" s="143"/>
      <c r="AC37" s="143"/>
      <c r="AD37" s="150"/>
      <c r="AE37" s="143"/>
      <c r="AF37" s="143"/>
      <c r="AG37" s="143"/>
    </row>
    <row r="38" spans="1:33" s="57" customFormat="1">
      <c r="A38" s="150"/>
      <c r="B38" s="150"/>
      <c r="C38" s="270" t="s">
        <v>297</v>
      </c>
      <c r="D38" s="270"/>
      <c r="E38" s="271" t="s">
        <v>301</v>
      </c>
      <c r="F38" s="143"/>
      <c r="G38" s="295" t="s">
        <v>298</v>
      </c>
      <c r="H38" s="296"/>
      <c r="I38" s="297"/>
      <c r="N38" s="143"/>
      <c r="O38" s="291" t="s">
        <v>298</v>
      </c>
      <c r="P38" s="292"/>
      <c r="Q38" s="293"/>
      <c r="R38" s="143"/>
      <c r="S38" s="291" t="s">
        <v>299</v>
      </c>
      <c r="T38" s="292"/>
      <c r="U38" s="293"/>
      <c r="V38" s="143"/>
      <c r="W38" s="291" t="s">
        <v>300</v>
      </c>
      <c r="X38" s="292"/>
      <c r="Y38" s="293"/>
      <c r="Z38" s="143"/>
      <c r="AD38" s="143"/>
    </row>
    <row r="39" spans="1:33" s="57" customFormat="1">
      <c r="A39" s="150"/>
      <c r="B39" s="150"/>
      <c r="C39" s="272">
        <v>1</v>
      </c>
      <c r="D39" s="272"/>
      <c r="E39" s="273" t="str">
        <f>$E$12</f>
        <v>TSV Calw</v>
      </c>
      <c r="F39" s="163"/>
      <c r="G39" s="165">
        <f>$AE$24</f>
        <v>2</v>
      </c>
      <c r="H39" s="166">
        <f>$AG$30</f>
        <v>2</v>
      </c>
      <c r="I39" s="166">
        <f>$AE$32</f>
        <v>2</v>
      </c>
      <c r="N39" s="164"/>
      <c r="O39" s="167">
        <f ca="1">IF(COUNT($G39:$I39)&lt;&gt;0,SUMIF($E$24:$E$34,$E39,$AE$24:$AE$34)+SUMIF($G$24:$I$34,$E39,$AG$24:$AG$34),"")</f>
        <v>6</v>
      </c>
      <c r="P39" s="168" t="s">
        <v>1</v>
      </c>
      <c r="Q39" s="169">
        <f ca="1">IF(COUNT($G39:$I39)&lt;&gt;0,SUMIF($E$24:$E$34,$E39,$AG$24:$AG$34)+SUMIF($G$24:$I$34,$E39,$AE$24:$AE$34),"")</f>
        <v>0</v>
      </c>
      <c r="R39" s="164"/>
      <c r="S39" s="205">
        <f ca="1">IF(COUNT($G39:$I39)&lt;&gt;0,SUMIF($E$24:$E$34,$E39,$O$24:$O$34)+SUMIF($E$24:$E$34,$E39,$S$24:$S$34)+SUMIF($G$24:$I$34,$E39,$Q$24:$Q$34)+SUMIF($G$24:$I$34,$E39,$U$24:$U$34)+SUMIF($E$24:$E$34,$E39,$W$24:$W$34)+SUMIF($G$24:$I$34,$E39,$Y$24:$Y$34),"")</f>
        <v>66</v>
      </c>
      <c r="T39" s="206" t="s">
        <v>1</v>
      </c>
      <c r="U39" s="207">
        <f ca="1">IF(COUNT($G39:$I39)&lt;&gt;0,SUMIF($E$24:$E$34,$E39,$Q$24:$Q$34)+SUMIF($E$24:$E$34,$E39,$U$24:$U$34)+SUMIF($G$24:$I$34,$E39,$O$24:$O$34)++SUMIF($G$24:$I$34,$E39,$S$24:$S$34)++SUMIF($E$24:$E$34,$E39,$Y$24:$Y$34)++SUMIF($G$24:$I$34,$E39,$W$24:$W$34),"")</f>
        <v>21</v>
      </c>
      <c r="V39" s="164"/>
      <c r="W39" s="288">
        <f ca="1">IF($S39&lt;&gt;"",$S39-$U39,"")</f>
        <v>45</v>
      </c>
      <c r="X39" s="289"/>
      <c r="Y39" s="290"/>
      <c r="Z39" s="164"/>
      <c r="AD39" s="143"/>
    </row>
    <row r="40" spans="1:33" s="57" customFormat="1">
      <c r="A40" s="150"/>
      <c r="B40" s="150"/>
      <c r="C40" s="272">
        <v>2</v>
      </c>
      <c r="D40" s="272"/>
      <c r="E40" s="274" t="str">
        <f>$E$13</f>
        <v>TV Hohenklingen</v>
      </c>
      <c r="F40" s="163"/>
      <c r="G40" s="158">
        <f>$AG$24</f>
        <v>0</v>
      </c>
      <c r="H40" s="159">
        <f>$AE$28</f>
        <v>2</v>
      </c>
      <c r="I40" s="159">
        <f>$AG$34</f>
        <v>2</v>
      </c>
      <c r="N40" s="164"/>
      <c r="O40" s="205">
        <f ca="1">IF(COUNT($G40:$I40)&lt;&gt;0,SUMIF($E$24:$E$34,$E40,$AE$24:$AE$34)+SUMIF($G$24:$I$34,$E40,$AG$24:$AG$34),"")</f>
        <v>4</v>
      </c>
      <c r="P40" s="161" t="s">
        <v>1</v>
      </c>
      <c r="Q40" s="207">
        <f ca="1">IF(COUNT($G40:$I40)&lt;&gt;0,SUMIF($E$24:$E$34,$E40,$AG$24:$AG$34)+SUMIF($G$24:$I$34,$E40,$AE$24:$AE$34),"")</f>
        <v>2</v>
      </c>
      <c r="R40" s="164"/>
      <c r="S40" s="205">
        <f t="shared" ref="S40:S42" ca="1" si="0">IF(COUNT($G40:$I40)&lt;&gt;0,SUMIF($E$24:$E$34,$E40,$O$24:$O$34)+SUMIF($E$24:$E$34,$E40,$S$24:$S$34)+SUMIF($G$24:$I$34,$E40,$Q$24:$Q$34)+SUMIF($G$24:$I$34,$E40,$U$24:$U$34)+SUMIF($E$24:$E$34,$E40,$W$24:$W$34)+SUMIF($G$24:$I$34,$E40,$Y$24:$Y$34),"")</f>
        <v>49</v>
      </c>
      <c r="T40" s="204" t="s">
        <v>1</v>
      </c>
      <c r="U40" s="207">
        <f ca="1">IF(COUNT($G40:$I40)&lt;&gt;0,SUMIF($E$24:$E$34,$E40,$Q$24:$Q$34)+SUMIF($E$24:$E$34,$E40,$U$24:$U$34)+SUMIF($G$24:$I$34,$E40,$O$24:$O$34)++SUMIF($G$24:$I$34,$E40,$S$24:$S$34)++SUMIF($E$24:$E$34,$E40,$Y$24:$Y$34)++SUMIF($G$24:$I$34,$E40,$W$24:$W$34),"")</f>
        <v>41</v>
      </c>
      <c r="V40" s="164"/>
      <c r="W40" s="288">
        <f t="shared" ref="W40:W42" ca="1" si="1">IF($S40&lt;&gt;"",$S40-$U40,"")</f>
        <v>8</v>
      </c>
      <c r="X40" s="289"/>
      <c r="Y40" s="290"/>
      <c r="Z40" s="164"/>
      <c r="AD40" s="143"/>
    </row>
    <row r="41" spans="1:33" s="57" customFormat="1">
      <c r="A41" s="150"/>
      <c r="B41" s="150"/>
      <c r="C41" s="272">
        <v>3</v>
      </c>
      <c r="D41" s="272"/>
      <c r="E41" s="273" t="str">
        <f>$E$14</f>
        <v>TG Biberach</v>
      </c>
      <c r="F41" s="163"/>
      <c r="G41" s="158">
        <f>$AE$26</f>
        <v>2</v>
      </c>
      <c r="H41" s="159">
        <f>$AG$28</f>
        <v>0</v>
      </c>
      <c r="I41" s="159">
        <f>$AG$32</f>
        <v>0</v>
      </c>
      <c r="N41" s="164"/>
      <c r="O41" s="205">
        <f ca="1">IF(COUNT($G41:$I41)&lt;&gt;0,SUMIF($E$24:$E$34,$E41,$AE$24:$AE$34)+SUMIF($G$24:$I$34,$E41,$AG$24:$AG$34),"")</f>
        <v>2</v>
      </c>
      <c r="P41" s="161" t="s">
        <v>1</v>
      </c>
      <c r="Q41" s="207">
        <f ca="1">IF(COUNT($G41:$I41)&lt;&gt;0,SUMIF($E$24:$E$34,$E41,$AG$24:$AG$34)+SUMIF($G$24:$I$34,$E41,$AE$24:$AE$34),"")</f>
        <v>4</v>
      </c>
      <c r="R41" s="164"/>
      <c r="S41" s="205">
        <f t="shared" ca="1" si="0"/>
        <v>47</v>
      </c>
      <c r="T41" s="204" t="s">
        <v>1</v>
      </c>
      <c r="U41" s="207">
        <f ca="1">IF(COUNT($G41:$I41)&lt;&gt;0,SUMIF($E$24:$E$34,$E41,$Q$24:$Q$34)+SUMIF($E$24:$E$34,$E41,$U$24:$U$34)+SUMIF($G$24:$I$34,$E41,$O$24:$O$34)++SUMIF($G$24:$I$34,$E41,$S$24:$S$34)++SUMIF($E$24:$E$34,$E41,$Y$24:$Y$34)++SUMIF($G$24:$I$34,$E41,$W$24:$W$34),"")</f>
        <v>55</v>
      </c>
      <c r="V41" s="164"/>
      <c r="W41" s="288">
        <f t="shared" ca="1" si="1"/>
        <v>-8</v>
      </c>
      <c r="X41" s="289"/>
      <c r="Y41" s="290"/>
      <c r="Z41" s="164"/>
      <c r="AD41" s="143"/>
    </row>
    <row r="42" spans="1:33" s="57" customFormat="1">
      <c r="A42" s="150"/>
      <c r="B42" s="150"/>
      <c r="C42" s="275">
        <v>4</v>
      </c>
      <c r="D42" s="275"/>
      <c r="E42" s="166" t="str">
        <f>$E$15</f>
        <v>TV Heuchlingen</v>
      </c>
      <c r="F42" s="163"/>
      <c r="G42" s="158">
        <f>$AG$26</f>
        <v>0</v>
      </c>
      <c r="H42" s="159">
        <f>$AE$30</f>
        <v>0</v>
      </c>
      <c r="I42" s="159">
        <f>$AE$34</f>
        <v>0</v>
      </c>
      <c r="N42" s="164"/>
      <c r="O42" s="205">
        <f ca="1">IF(COUNT($G42:$I42)&lt;&gt;0,SUMIF($E$24:$E$34,$E42,$AE$24:$AE$34)+SUMIF($G$24:$I$34,$E42,$AG$24:$AG$34),"")</f>
        <v>0</v>
      </c>
      <c r="P42" s="161" t="s">
        <v>1</v>
      </c>
      <c r="Q42" s="207">
        <f ca="1">IF(COUNT($G42:$I42)&lt;&gt;0,SUMIF($E$24:$E$34,$E42,$AG$24:$AG$34)+SUMIF($G$24:$I$34,$E42,$AE$24:$AE$34),"")</f>
        <v>6</v>
      </c>
      <c r="R42" s="164"/>
      <c r="S42" s="205">
        <f t="shared" ca="1" si="0"/>
        <v>21</v>
      </c>
      <c r="T42" s="204" t="s">
        <v>1</v>
      </c>
      <c r="U42" s="207">
        <f ca="1">IF(COUNT($G42:$I42)&lt;&gt;0,SUMIF($E$24:$E$34,$E42,$Q$24:$Q$34)+SUMIF($E$24:$E$34,$E42,$U$24:$U$34)+SUMIF($G$24:$I$34,$E42,$O$24:$O$34)++SUMIF($G$24:$I$34,$E42,$S$24:$S$34)++SUMIF($E$24:$E$34,$E42,$Y$24:$Y$34)++SUMIF($G$24:$I$34,$E42,$W$24:$W$34),"")</f>
        <v>66</v>
      </c>
      <c r="V42" s="164"/>
      <c r="W42" s="288">
        <f t="shared" ca="1" si="1"/>
        <v>-45</v>
      </c>
      <c r="X42" s="289"/>
      <c r="Y42" s="290"/>
      <c r="Z42" s="164"/>
      <c r="AD42" s="143"/>
    </row>
    <row r="43" spans="1:33" s="57" customFormat="1">
      <c r="A43" s="150"/>
      <c r="B43" s="150"/>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43"/>
      <c r="AE43" s="151"/>
      <c r="AF43" s="151"/>
      <c r="AG43" s="151"/>
    </row>
    <row r="44" spans="1:33" s="57" customFormat="1">
      <c r="A44" s="150"/>
      <c r="B44" s="150"/>
      <c r="C44" s="151"/>
      <c r="D44" s="151"/>
      <c r="E44" s="143"/>
      <c r="F44" s="143"/>
      <c r="G44" s="139"/>
      <c r="H44" s="139"/>
      <c r="I44" s="139"/>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row>
    <row r="45" spans="1:33" s="57" customFormat="1">
      <c r="C45" s="56"/>
      <c r="D45" s="56"/>
      <c r="E45" s="55"/>
      <c r="F45" s="55"/>
      <c r="G45" s="54"/>
      <c r="H45" s="54"/>
      <c r="I45" s="54"/>
      <c r="J45" s="55"/>
      <c r="K45" s="55"/>
      <c r="L45" s="55"/>
      <c r="M45" s="55"/>
      <c r="N45" s="55"/>
      <c r="O45" s="55"/>
      <c r="P45" s="55"/>
      <c r="Q45" s="55"/>
      <c r="R45" s="55"/>
      <c r="S45" s="55"/>
      <c r="T45" s="55"/>
      <c r="U45" s="55"/>
      <c r="V45" s="55"/>
      <c r="W45" s="55"/>
      <c r="X45" s="55"/>
      <c r="Y45" s="55"/>
      <c r="Z45" s="55"/>
      <c r="AA45" s="55"/>
      <c r="AB45" s="55"/>
      <c r="AC45" s="55"/>
      <c r="AE45" s="55"/>
      <c r="AF45" s="55"/>
      <c r="AG45" s="55"/>
    </row>
    <row r="46" spans="1:33">
      <c r="C46" s="58"/>
      <c r="D46" s="58"/>
    </row>
    <row r="47" spans="1:33">
      <c r="C47" s="58"/>
      <c r="D47" s="58"/>
    </row>
    <row r="48" spans="1:33">
      <c r="C48" s="58"/>
      <c r="D48" s="58"/>
    </row>
    <row r="49" spans="3:4">
      <c r="C49" s="58"/>
      <c r="D49" s="58"/>
    </row>
    <row r="50" spans="3:4">
      <c r="C50" s="58"/>
      <c r="D50" s="58"/>
    </row>
    <row r="51" spans="3:4">
      <c r="C51" s="58"/>
      <c r="D51" s="58"/>
    </row>
    <row r="52" spans="3:4">
      <c r="C52" s="58"/>
      <c r="D52" s="58"/>
    </row>
  </sheetData>
  <sheetProtection sheet="1" objects="1" scenarios="1"/>
  <mergeCells count="23">
    <mergeCell ref="W23:Y23"/>
    <mergeCell ref="G32:I32"/>
    <mergeCell ref="O23:Q23"/>
    <mergeCell ref="S23:U23"/>
    <mergeCell ref="G24:I24"/>
    <mergeCell ref="G26:I26"/>
    <mergeCell ref="G28:I28"/>
    <mergeCell ref="G30:I30"/>
    <mergeCell ref="K32:M32"/>
    <mergeCell ref="K24:M24"/>
    <mergeCell ref="K26:M26"/>
    <mergeCell ref="K28:M28"/>
    <mergeCell ref="K30:M30"/>
    <mergeCell ref="G34:I34"/>
    <mergeCell ref="G38:I38"/>
    <mergeCell ref="O38:Q38"/>
    <mergeCell ref="S38:U38"/>
    <mergeCell ref="K34:M34"/>
    <mergeCell ref="W39:Y39"/>
    <mergeCell ref="W40:Y40"/>
    <mergeCell ref="W41:Y41"/>
    <mergeCell ref="W42:Y42"/>
    <mergeCell ref="W38:Y38"/>
  </mergeCells>
  <conditionalFormatting sqref="J24:K24 J26:K26 J28:K28 J30:K30 J32:K32 J34:K34 N38:O38 R38:S38 AD38:AD42 A24:G24 A26:G26 A28:G28 A30:G30 A32:G32 A34:G34 A38:G38 A39:E42 E39:I39 F40:I42 V38:V42 N39:R42 V32:V35 AI15:AI18 AI20:AI21 W38:W39 AA11:AD37 N24:V24 N26:V26 N28:V28 N30:V30 N32:T32 N34:T34 J13:V17 A25:V25 A27:V27 A29:V29 A31:V31 A33:T33 A35:T35 A36:V37 A18:V23 A11:V12 A13:H17">
    <cfRule type="containsText" dxfId="486" priority="234" operator="containsText" text="TV Obernhausen">
      <formula>NOT(ISERROR(SEARCH("TV Obernhausen",A11)))</formula>
    </cfRule>
    <cfRule type="containsText" dxfId="485" priority="235" operator="containsText" text="TV Vaihingen/Enz">
      <formula>NOT(ISERROR(SEARCH("TV Vaihingen/Enz",A11)))</formula>
    </cfRule>
    <cfRule type="containsText" dxfId="484" priority="236" operator="containsText" text="TV Heuchlingen">
      <formula>NOT(ISERROR(SEARCH("TV Heuchlingen",A11)))</formula>
    </cfRule>
    <cfRule type="containsText" dxfId="483" priority="237" operator="containsText" text="TSV Dennach">
      <formula>NOT(ISERROR(SEARCH("TSV Dennach",A11)))</formula>
    </cfRule>
    <cfRule type="containsText" dxfId="482" priority="238" operator="containsText" text="TSV Gärtringen">
      <formula>NOT(ISERROR(SEARCH("TSV Gärtringen",A11)))</formula>
    </cfRule>
    <cfRule type="containsText" dxfId="481" priority="239" operator="containsText" text="TSV Calw">
      <formula>NOT(ISERROR(SEARCH("TSV Calw",A11)))</formula>
    </cfRule>
    <cfRule type="containsText" dxfId="480" priority="240" operator="containsText" text="TV Stammheim">
      <formula>NOT(ISERROR(SEARCH("TV Stammheim",A11)))</formula>
    </cfRule>
    <cfRule type="containsText" dxfId="479" priority="241" operator="containsText" text="TG Biberach">
      <formula>NOT(ISERROR(SEARCH("TG Biberach",A11)))</formula>
    </cfRule>
  </conditionalFormatting>
  <conditionalFormatting sqref="U32:U35">
    <cfRule type="containsText" dxfId="478" priority="225" operator="containsText" text="TV Obernhausen">
      <formula>NOT(ISERROR(SEARCH("TV Obernhausen",U32)))</formula>
    </cfRule>
    <cfRule type="containsText" dxfId="477" priority="226" operator="containsText" text="TV Vaihingen/Enz">
      <formula>NOT(ISERROR(SEARCH("TV Vaihingen/Enz",U32)))</formula>
    </cfRule>
    <cfRule type="containsText" dxfId="476" priority="227" operator="containsText" text="TV Heuchlingen">
      <formula>NOT(ISERROR(SEARCH("TV Heuchlingen",U32)))</formula>
    </cfRule>
    <cfRule type="containsText" dxfId="475" priority="228" operator="containsText" text="TSV Dennach">
      <formula>NOT(ISERROR(SEARCH("TSV Dennach",U32)))</formula>
    </cfRule>
    <cfRule type="containsText" dxfId="474" priority="229" operator="containsText" text="TSV Gärtringen">
      <formula>NOT(ISERROR(SEARCH("TSV Gärtringen",U32)))</formula>
    </cfRule>
    <cfRule type="containsText" dxfId="473" priority="230" operator="containsText" text="TSV Calw">
      <formula>NOT(ISERROR(SEARCH("TSV Calw",U32)))</formula>
    </cfRule>
    <cfRule type="containsText" dxfId="472" priority="231" operator="containsText" text="TV Stammheim">
      <formula>NOT(ISERROR(SEARCH("TV Stammheim",U32)))</formula>
    </cfRule>
    <cfRule type="containsText" dxfId="471" priority="232" operator="containsText" text="TG Biberach">
      <formula>NOT(ISERROR(SEARCH("TG Biberach",U32)))</formula>
    </cfRule>
  </conditionalFormatting>
  <conditionalFormatting sqref="S39:U42">
    <cfRule type="containsText" dxfId="470" priority="72" operator="containsText" text="TV Obernhausen">
      <formula>NOT(ISERROR(SEARCH("TV Obernhausen",S39)))</formula>
    </cfRule>
    <cfRule type="containsText" dxfId="469" priority="73" operator="containsText" text="TV Vaihingen/Enz">
      <formula>NOT(ISERROR(SEARCH("TV Vaihingen/Enz",S39)))</formula>
    </cfRule>
    <cfRule type="containsText" dxfId="468" priority="74" operator="containsText" text="TV Heuchlingen">
      <formula>NOT(ISERROR(SEARCH("TV Heuchlingen",S39)))</formula>
    </cfRule>
    <cfRule type="containsText" dxfId="467" priority="75" operator="containsText" text="TSV Dennach">
      <formula>NOT(ISERROR(SEARCH("TSV Dennach",S39)))</formula>
    </cfRule>
    <cfRule type="containsText" dxfId="466" priority="76" operator="containsText" text="TSV Gärtringen">
      <formula>NOT(ISERROR(SEARCH("TSV Gärtringen",S39)))</formula>
    </cfRule>
    <cfRule type="containsText" dxfId="465" priority="77" operator="containsText" text="TSV Calw">
      <formula>NOT(ISERROR(SEARCH("TSV Calw",S39)))</formula>
    </cfRule>
    <cfRule type="containsText" dxfId="464" priority="78" operator="containsText" text="TV Stammheim">
      <formula>NOT(ISERROR(SEARCH("TV Stammheim",S39)))</formula>
    </cfRule>
    <cfRule type="containsText" dxfId="463" priority="79" operator="containsText" text="TG Biberach">
      <formula>NOT(ISERROR(SEARCH("TG Biberach",S39)))</formula>
    </cfRule>
  </conditionalFormatting>
  <conditionalFormatting sqref="J24:K24 J26:K26 J28:K28 J30:K30 J32:K32 J34:K34 N38:O38 R38:S38 AD38:AD42 A24:G24 A26:G26 A28:G28 A30:G30 A32:G32 A34:G34 A38:G38 A39:E42 E39:I39 F40:I42 V38:V42 V32:V35 N39:U42 AI15:AI18 AI20:AI21 W38:W39 AA11:AD37 N24:V24 N26:V26 N28:V28 N30:V30 N32:T32 N34:T34 J13:V17 A25:V25 A27:V27 A29:V29 A31:V31 A33:T33 A35:T35 A36:V37 A18:V23 A11:V12 A13:H17">
    <cfRule type="containsText" dxfId="462" priority="511" operator="containsText" text="TV Hohenklingen">
      <formula>NOT(ISERROR(SEARCH("TV Hohenklingen",A11)))</formula>
    </cfRule>
  </conditionalFormatting>
  <conditionalFormatting sqref="W32:X35 W36:Z37 Z38:Z42 Z32:Z35 W11:Z31">
    <cfRule type="containsText" dxfId="461" priority="53" operator="containsText" text="TV Obernhausen">
      <formula>NOT(ISERROR(SEARCH("TV Obernhausen",W11)))</formula>
    </cfRule>
    <cfRule type="containsText" dxfId="460" priority="54" operator="containsText" text="TV Vaihingen/Enz">
      <formula>NOT(ISERROR(SEARCH("TV Vaihingen/Enz",W11)))</formula>
    </cfRule>
    <cfRule type="containsText" dxfId="459" priority="55" operator="containsText" text="TV Heuchlingen">
      <formula>NOT(ISERROR(SEARCH("TV Heuchlingen",W11)))</formula>
    </cfRule>
    <cfRule type="containsText" dxfId="458" priority="56" operator="containsText" text="TSV Dennach">
      <formula>NOT(ISERROR(SEARCH("TSV Dennach",W11)))</formula>
    </cfRule>
    <cfRule type="containsText" dxfId="457" priority="57" operator="containsText" text="TSV Gärtringen">
      <formula>NOT(ISERROR(SEARCH("TSV Gärtringen",W11)))</formula>
    </cfRule>
    <cfRule type="containsText" dxfId="456" priority="58" operator="containsText" text="TSV Calw">
      <formula>NOT(ISERROR(SEARCH("TSV Calw",W11)))</formula>
    </cfRule>
    <cfRule type="containsText" dxfId="455" priority="59" operator="containsText" text="TV Stammheim">
      <formula>NOT(ISERROR(SEARCH("TV Stammheim",W11)))</formula>
    </cfRule>
    <cfRule type="containsText" dxfId="454" priority="60" operator="containsText" text="TG Biberach">
      <formula>NOT(ISERROR(SEARCH("TG Biberach",W11)))</formula>
    </cfRule>
  </conditionalFormatting>
  <conditionalFormatting sqref="Y32:Y35">
    <cfRule type="containsText" dxfId="453" priority="45" operator="containsText" text="TV Obernhausen">
      <formula>NOT(ISERROR(SEARCH("TV Obernhausen",Y32)))</formula>
    </cfRule>
    <cfRule type="containsText" dxfId="452" priority="46" operator="containsText" text="TV Vaihingen/Enz">
      <formula>NOT(ISERROR(SEARCH("TV Vaihingen/Enz",Y32)))</formula>
    </cfRule>
    <cfRule type="containsText" dxfId="451" priority="47" operator="containsText" text="TV Heuchlingen">
      <formula>NOT(ISERROR(SEARCH("TV Heuchlingen",Y32)))</formula>
    </cfRule>
    <cfRule type="containsText" dxfId="450" priority="48" operator="containsText" text="TSV Dennach">
      <formula>NOT(ISERROR(SEARCH("TSV Dennach",Y32)))</formula>
    </cfRule>
    <cfRule type="containsText" dxfId="449" priority="49" operator="containsText" text="TSV Gärtringen">
      <formula>NOT(ISERROR(SEARCH("TSV Gärtringen",Y32)))</formula>
    </cfRule>
    <cfRule type="containsText" dxfId="448" priority="50" operator="containsText" text="TSV Calw">
      <formula>NOT(ISERROR(SEARCH("TSV Calw",Y32)))</formula>
    </cfRule>
    <cfRule type="containsText" dxfId="447" priority="51" operator="containsText" text="TV Stammheim">
      <formula>NOT(ISERROR(SEARCH("TV Stammheim",Y32)))</formula>
    </cfRule>
    <cfRule type="containsText" dxfId="446" priority="52" operator="containsText" text="TG Biberach">
      <formula>NOT(ISERROR(SEARCH("TG Biberach",Y32)))</formula>
    </cfRule>
  </conditionalFormatting>
  <conditionalFormatting sqref="AE11:AG37">
    <cfRule type="containsText" dxfId="445" priority="28" operator="containsText" text="TV Obernhausen">
      <formula>NOT(ISERROR(SEARCH("TV Obernhausen",AE11)))</formula>
    </cfRule>
    <cfRule type="containsText" dxfId="444" priority="29" operator="containsText" text="TV Vaihingen/Enz">
      <formula>NOT(ISERROR(SEARCH("TV Vaihingen/Enz",AE11)))</formula>
    </cfRule>
    <cfRule type="containsText" dxfId="443" priority="30" operator="containsText" text="TV Heuchlingen">
      <formula>NOT(ISERROR(SEARCH("TV Heuchlingen",AE11)))</formula>
    </cfRule>
    <cfRule type="containsText" dxfId="442" priority="31" operator="containsText" text="TSV Dennach">
      <formula>NOT(ISERROR(SEARCH("TSV Dennach",AE11)))</formula>
    </cfRule>
    <cfRule type="containsText" dxfId="441" priority="32" operator="containsText" text="TSV Gärtringen">
      <formula>NOT(ISERROR(SEARCH("TSV Gärtringen",AE11)))</formula>
    </cfRule>
    <cfRule type="containsText" dxfId="440" priority="33" operator="containsText" text="TSV Calw">
      <formula>NOT(ISERROR(SEARCH("TSV Calw",AE11)))</formula>
    </cfRule>
    <cfRule type="containsText" dxfId="439" priority="34" operator="containsText" text="TV Stammheim">
      <formula>NOT(ISERROR(SEARCH("TV Stammheim",AE11)))</formula>
    </cfRule>
    <cfRule type="containsText" dxfId="438" priority="35" operator="containsText" text="TG Biberach">
      <formula>NOT(ISERROR(SEARCH("TG Biberach",AE11)))</formula>
    </cfRule>
  </conditionalFormatting>
  <conditionalFormatting sqref="W40">
    <cfRule type="containsText" dxfId="437" priority="19" operator="containsText" text="TV Obernhausen">
      <formula>NOT(ISERROR(SEARCH("TV Obernhausen",W40)))</formula>
    </cfRule>
    <cfRule type="containsText" dxfId="436" priority="20" operator="containsText" text="TV Vaihingen/Enz">
      <formula>NOT(ISERROR(SEARCH("TV Vaihingen/Enz",W40)))</formula>
    </cfRule>
    <cfRule type="containsText" dxfId="435" priority="21" operator="containsText" text="TV Heuchlingen">
      <formula>NOT(ISERROR(SEARCH("TV Heuchlingen",W40)))</formula>
    </cfRule>
    <cfRule type="containsText" dxfId="434" priority="22" operator="containsText" text="TSV Dennach">
      <formula>NOT(ISERROR(SEARCH("TSV Dennach",W40)))</formula>
    </cfRule>
    <cfRule type="containsText" dxfId="433" priority="23" operator="containsText" text="TSV Gärtringen">
      <formula>NOT(ISERROR(SEARCH("TSV Gärtringen",W40)))</formula>
    </cfRule>
    <cfRule type="containsText" dxfId="432" priority="24" operator="containsText" text="TSV Calw">
      <formula>NOT(ISERROR(SEARCH("TSV Calw",W40)))</formula>
    </cfRule>
    <cfRule type="containsText" dxfId="431" priority="25" operator="containsText" text="TV Stammheim">
      <formula>NOT(ISERROR(SEARCH("TV Stammheim",W40)))</formula>
    </cfRule>
    <cfRule type="containsText" dxfId="430" priority="26" operator="containsText" text="TG Biberach">
      <formula>NOT(ISERROR(SEARCH("TG Biberach",W40)))</formula>
    </cfRule>
  </conditionalFormatting>
  <conditionalFormatting sqref="W40">
    <cfRule type="containsText" dxfId="429" priority="27" operator="containsText" text="TV Hohenklingen">
      <formula>NOT(ISERROR(SEARCH("TV Hohenklingen",W40)))</formula>
    </cfRule>
  </conditionalFormatting>
  <conditionalFormatting sqref="W41">
    <cfRule type="containsText" dxfId="428" priority="10" operator="containsText" text="TV Obernhausen">
      <formula>NOT(ISERROR(SEARCH("TV Obernhausen",W41)))</formula>
    </cfRule>
    <cfRule type="containsText" dxfId="427" priority="11" operator="containsText" text="TV Vaihingen/Enz">
      <formula>NOT(ISERROR(SEARCH("TV Vaihingen/Enz",W41)))</formula>
    </cfRule>
    <cfRule type="containsText" dxfId="426" priority="12" operator="containsText" text="TV Heuchlingen">
      <formula>NOT(ISERROR(SEARCH("TV Heuchlingen",W41)))</formula>
    </cfRule>
    <cfRule type="containsText" dxfId="425" priority="13" operator="containsText" text="TSV Dennach">
      <formula>NOT(ISERROR(SEARCH("TSV Dennach",W41)))</formula>
    </cfRule>
    <cfRule type="containsText" dxfId="424" priority="14" operator="containsText" text="TSV Gärtringen">
      <formula>NOT(ISERROR(SEARCH("TSV Gärtringen",W41)))</formula>
    </cfRule>
    <cfRule type="containsText" dxfId="423" priority="15" operator="containsText" text="TSV Calw">
      <formula>NOT(ISERROR(SEARCH("TSV Calw",W41)))</formula>
    </cfRule>
    <cfRule type="containsText" dxfId="422" priority="16" operator="containsText" text="TV Stammheim">
      <formula>NOT(ISERROR(SEARCH("TV Stammheim",W41)))</formula>
    </cfRule>
    <cfRule type="containsText" dxfId="421" priority="17" operator="containsText" text="TG Biberach">
      <formula>NOT(ISERROR(SEARCH("TG Biberach",W41)))</formula>
    </cfRule>
  </conditionalFormatting>
  <conditionalFormatting sqref="W41">
    <cfRule type="containsText" dxfId="420" priority="18" operator="containsText" text="TV Hohenklingen">
      <formula>NOT(ISERROR(SEARCH("TV Hohenklingen",W41)))</formula>
    </cfRule>
  </conditionalFormatting>
  <conditionalFormatting sqref="W42">
    <cfRule type="containsText" dxfId="419" priority="1" operator="containsText" text="TV Obernhausen">
      <formula>NOT(ISERROR(SEARCH("TV Obernhausen",W42)))</formula>
    </cfRule>
    <cfRule type="containsText" dxfId="418" priority="2" operator="containsText" text="TV Vaihingen/Enz">
      <formula>NOT(ISERROR(SEARCH("TV Vaihingen/Enz",W42)))</formula>
    </cfRule>
    <cfRule type="containsText" dxfId="417" priority="3" operator="containsText" text="TV Heuchlingen">
      <formula>NOT(ISERROR(SEARCH("TV Heuchlingen",W42)))</formula>
    </cfRule>
    <cfRule type="containsText" dxfId="416" priority="4" operator="containsText" text="TSV Dennach">
      <formula>NOT(ISERROR(SEARCH("TSV Dennach",W42)))</formula>
    </cfRule>
    <cfRule type="containsText" dxfId="415" priority="5" operator="containsText" text="TSV Gärtringen">
      <formula>NOT(ISERROR(SEARCH("TSV Gärtringen",W42)))</formula>
    </cfRule>
    <cfRule type="containsText" dxfId="414" priority="6" operator="containsText" text="TSV Calw">
      <formula>NOT(ISERROR(SEARCH("TSV Calw",W42)))</formula>
    </cfRule>
    <cfRule type="containsText" dxfId="413" priority="7" operator="containsText" text="TV Stammheim">
      <formula>NOT(ISERROR(SEARCH("TV Stammheim",W42)))</formula>
    </cfRule>
    <cfRule type="containsText" dxfId="412" priority="8" operator="containsText" text="TG Biberach">
      <formula>NOT(ISERROR(SEARCH("TG Biberach",W42)))</formula>
    </cfRule>
  </conditionalFormatting>
  <conditionalFormatting sqref="W42">
    <cfRule type="containsText" dxfId="411" priority="9" operator="containsText" text="TV Hohenklingen">
      <formula>NOT(ISERROR(SEARCH("TV Hohenklingen",W42)))</formula>
    </cfRule>
  </conditionalFormatting>
  <hyperlinks>
    <hyperlink ref="E2" r:id="rId1"/>
  </hyperlinks>
  <pageMargins left="0.29527559055118113" right="0.29527559055118113" top="0.98425196850393704" bottom="0.98425196850393704" header="0.51181102362204722" footer="0.51181102362204722"/>
  <pageSetup paperSize="9" scale="86" orientation="portrait" horizontalDpi="300" verticalDpi="300" r:id="rId2"/>
  <headerFooter alignWithMargins="0">
    <oddHeader>&amp;C&amp;"-,Standard"&amp;18Spielplan Faustball Halle 2018/2019 U18 weiblich 
&amp;14Vorrunde 1. Spieltag</oddHeader>
    <oddFooter>&amp;LHallensaison 2018/2019 U18 weiblich&amp;CSeite &amp;P&amp;RErstellt am: &amp;D</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552" operator="containsText" id="{7C84E0DF-600A-47CD-9443-98EDF8475F21}">
            <xm:f>NOT(ISERROR(SEARCH(#REF!,U32)))</xm:f>
            <xm:f>#REF!</xm:f>
            <x14:dxf>
              <font>
                <color rgb="FF9C0006"/>
              </font>
              <fill>
                <patternFill>
                  <bgColor rgb="FFFFC7CE"/>
                </patternFill>
              </fill>
            </x14:dxf>
          </x14:cfRule>
          <xm:sqref>U32:U35</xm:sqref>
        </x14:conditionalFormatting>
        <x14:conditionalFormatting xmlns:xm="http://schemas.microsoft.com/office/excel/2006/main">
          <x14:cfRule type="containsText" priority="61" operator="containsText" id="{076EC42E-C788-407C-AC87-0AA165FA6E3E}">
            <xm:f>NOT(ISERROR(SEARCH(#REF!,W11)))</xm:f>
            <xm:f>#REF!</xm:f>
            <x14:dxf>
              <font>
                <color auto="1"/>
              </font>
              <fill>
                <patternFill>
                  <bgColor theme="4"/>
                </patternFill>
              </fill>
              <border>
                <left/>
                <right/>
                <top/>
                <bottom/>
              </border>
            </x14:dxf>
          </x14:cfRule>
          <xm:sqref>W32:X35 W36:Z37 W11:Z31 Z38:Z42 Z32:Z35</xm:sqref>
        </x14:conditionalFormatting>
        <x14:conditionalFormatting xmlns:xm="http://schemas.microsoft.com/office/excel/2006/main">
          <x14:cfRule type="containsText" priority="62" operator="containsText" id="{D7F96B48-FA14-4A21-A8F5-816CF28905C9}">
            <xm:f>NOT(ISERROR(SEARCH(#REF!,Y32)))</xm:f>
            <xm:f>#REF!</xm:f>
            <x14:dxf>
              <font>
                <color rgb="FF9C0006"/>
              </font>
              <fill>
                <patternFill>
                  <bgColor rgb="FFFFC7CE"/>
                </patternFill>
              </fill>
            </x14:dxf>
          </x14:cfRule>
          <xm:sqref>Y32:Y35</xm:sqref>
        </x14:conditionalFormatting>
        <x14:conditionalFormatting xmlns:xm="http://schemas.microsoft.com/office/excel/2006/main">
          <x14:cfRule type="containsText" priority="36" operator="containsText" id="{87560443-AACC-477F-BA7E-DCACCC37697B}">
            <xm:f>NOT(ISERROR(SEARCH(#REF!,AE11)))</xm:f>
            <xm:f>#REF!</xm:f>
            <x14:dxf>
              <font>
                <color auto="1"/>
              </font>
              <fill>
                <patternFill>
                  <bgColor theme="4"/>
                </patternFill>
              </fill>
              <border>
                <left/>
                <right/>
                <top/>
                <bottom/>
              </border>
            </x14:dxf>
          </x14:cfRule>
          <xm:sqref>AE11:AG37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52"/>
  <sheetViews>
    <sheetView showGridLines="0" view="pageLayout" zoomScaleNormal="100" workbookViewId="0">
      <selection activeCell="O31" sqref="O31"/>
    </sheetView>
  </sheetViews>
  <sheetFormatPr baseColWidth="10" defaultColWidth="4.140625" defaultRowHeight="12.75"/>
  <cols>
    <col min="1" max="1" width="4.85546875" style="58" customWidth="1"/>
    <col min="2" max="2" width="2.28515625" style="58" customWidth="1"/>
    <col min="3" max="3" width="4.140625" style="59" customWidth="1"/>
    <col min="4" max="4" width="1.140625" style="59" hidden="1" customWidth="1"/>
    <col min="5" max="5" width="18" style="60" customWidth="1"/>
    <col min="6" max="6" width="2.85546875" style="60" customWidth="1"/>
    <col min="7" max="9" width="5" style="61" customWidth="1"/>
    <col min="10" max="10" width="2.42578125" style="60" customWidth="1"/>
    <col min="11" max="13" width="5" style="60" customWidth="1"/>
    <col min="14" max="14" width="1.42578125" style="60" customWidth="1"/>
    <col min="15" max="15" width="3" style="60" bestFit="1" customWidth="1"/>
    <col min="16" max="16" width="1.5703125" style="60" bestFit="1" customWidth="1"/>
    <col min="17" max="17" width="3" style="60" bestFit="1" customWidth="1"/>
    <col min="18" max="18" width="1.42578125" style="60" customWidth="1"/>
    <col min="19" max="19" width="3" style="60" bestFit="1" customWidth="1"/>
    <col min="20" max="20" width="1.5703125" style="60" bestFit="1" customWidth="1"/>
    <col min="21" max="21" width="3" style="60" bestFit="1" customWidth="1"/>
    <col min="22" max="22" width="1.28515625" style="60" customWidth="1"/>
    <col min="23" max="23" width="3" style="60" bestFit="1" customWidth="1"/>
    <col min="24" max="24" width="1.5703125" style="60" bestFit="1" customWidth="1"/>
    <col min="25" max="25" width="3" style="60" bestFit="1" customWidth="1"/>
    <col min="26" max="26" width="2.5703125" style="60" customWidth="1"/>
    <col min="27" max="27" width="2.42578125" style="60" customWidth="1"/>
    <col min="28" max="28" width="1.5703125" style="60" bestFit="1" customWidth="1"/>
    <col min="29" max="29" width="2.42578125" style="60" customWidth="1"/>
    <col min="30" max="30" width="1.28515625" style="58" customWidth="1"/>
    <col min="31" max="31" width="2.42578125" style="60" customWidth="1"/>
    <col min="32" max="32" width="1.5703125" style="60" bestFit="1" customWidth="1"/>
    <col min="33" max="33" width="2.42578125" style="60" customWidth="1"/>
    <col min="34" max="16384" width="4.140625" style="58"/>
  </cols>
  <sheetData>
    <row r="1" spans="1:35" s="33" customFormat="1">
      <c r="A1" s="36" t="s">
        <v>3</v>
      </c>
      <c r="B1" s="36"/>
      <c r="E1" s="35" t="s">
        <v>355</v>
      </c>
      <c r="T1" s="38"/>
      <c r="U1" s="38"/>
      <c r="V1" s="38"/>
      <c r="X1" s="38"/>
      <c r="Y1" s="38"/>
      <c r="Z1" s="38"/>
      <c r="AA1" s="38"/>
      <c r="AB1" s="38"/>
      <c r="AC1" s="38"/>
      <c r="AE1" s="38"/>
      <c r="AF1" s="38"/>
      <c r="AG1" s="38"/>
    </row>
    <row r="2" spans="1:35" s="41" customFormat="1">
      <c r="A2" s="37" t="s">
        <v>81</v>
      </c>
      <c r="B2" s="37"/>
      <c r="E2" s="67" t="s">
        <v>361</v>
      </c>
      <c r="F2" s="33"/>
      <c r="G2" s="43"/>
      <c r="H2" s="43"/>
      <c r="I2" s="43"/>
      <c r="J2" s="39"/>
      <c r="K2" s="39"/>
      <c r="L2" s="39"/>
      <c r="M2" s="39"/>
      <c r="N2" s="39"/>
      <c r="O2" s="40"/>
      <c r="P2" s="40"/>
      <c r="Q2" s="40"/>
      <c r="R2" s="39"/>
      <c r="T2" s="42"/>
      <c r="V2" s="43"/>
      <c r="X2" s="42"/>
      <c r="Z2" s="43"/>
    </row>
    <row r="3" spans="1:35" s="41" customFormat="1">
      <c r="A3" s="37"/>
      <c r="B3" s="37"/>
      <c r="E3" s="51"/>
      <c r="F3" s="33"/>
      <c r="G3" s="43"/>
      <c r="H3" s="43"/>
      <c r="I3" s="43"/>
      <c r="J3" s="39"/>
      <c r="K3" s="39"/>
      <c r="L3" s="39"/>
      <c r="M3" s="39"/>
      <c r="N3" s="39"/>
      <c r="O3" s="40"/>
      <c r="P3" s="40"/>
      <c r="Q3" s="40"/>
      <c r="R3" s="39"/>
      <c r="T3" s="42"/>
      <c r="V3" s="43"/>
      <c r="X3" s="42"/>
      <c r="Z3" s="43"/>
    </row>
    <row r="4" spans="1:35" s="33" customFormat="1">
      <c r="A4" s="36" t="s">
        <v>5</v>
      </c>
      <c r="B4" s="36"/>
      <c r="E4" s="5" t="s">
        <v>362</v>
      </c>
      <c r="J4" s="44"/>
      <c r="K4" s="44"/>
      <c r="L4" s="44"/>
      <c r="M4" s="44"/>
      <c r="N4" s="44"/>
      <c r="O4" s="44"/>
      <c r="P4" s="44"/>
      <c r="Q4" s="44"/>
      <c r="R4" s="44"/>
      <c r="T4" s="38"/>
      <c r="U4" s="38"/>
      <c r="V4" s="38"/>
      <c r="X4" s="38"/>
      <c r="Y4" s="38"/>
      <c r="Z4" s="38"/>
      <c r="AA4" s="38"/>
      <c r="AB4" s="38"/>
      <c r="AC4" s="38"/>
      <c r="AE4" s="38"/>
      <c r="AF4" s="38"/>
      <c r="AG4" s="38"/>
    </row>
    <row r="5" spans="1:35" s="33" customFormat="1">
      <c r="A5" s="36" t="s">
        <v>4</v>
      </c>
      <c r="B5" s="36"/>
      <c r="E5" s="33" t="s">
        <v>338</v>
      </c>
      <c r="J5" s="44"/>
      <c r="K5" s="44"/>
      <c r="L5" s="44"/>
      <c r="M5" s="44"/>
      <c r="N5" s="44"/>
      <c r="O5" s="44"/>
      <c r="P5" s="44"/>
      <c r="Q5" s="44"/>
      <c r="R5" s="44"/>
      <c r="S5" s="38"/>
      <c r="T5" s="38"/>
      <c r="U5" s="38"/>
      <c r="V5" s="38"/>
      <c r="W5" s="38"/>
      <c r="X5" s="38"/>
      <c r="Y5" s="38"/>
      <c r="Z5" s="38"/>
      <c r="AA5" s="38"/>
      <c r="AB5" s="38"/>
      <c r="AC5" s="38"/>
      <c r="AE5" s="38"/>
      <c r="AF5" s="38"/>
      <c r="AG5" s="38"/>
    </row>
    <row r="6" spans="1:35" s="33" customFormat="1">
      <c r="A6" s="36" t="s">
        <v>71</v>
      </c>
      <c r="B6" s="36"/>
      <c r="E6" s="33" t="s">
        <v>332</v>
      </c>
      <c r="S6" s="38"/>
      <c r="T6" s="38"/>
      <c r="U6" s="38"/>
      <c r="V6" s="38"/>
      <c r="W6" s="38"/>
      <c r="X6" s="38"/>
      <c r="Y6" s="38"/>
      <c r="Z6" s="38"/>
      <c r="AA6" s="38"/>
      <c r="AB6" s="38"/>
      <c r="AC6" s="38"/>
      <c r="AE6" s="38"/>
      <c r="AF6" s="38"/>
      <c r="AG6" s="38"/>
    </row>
    <row r="7" spans="1:35" s="33" customFormat="1">
      <c r="A7" s="34" t="s">
        <v>72</v>
      </c>
      <c r="B7" s="34"/>
      <c r="E7" s="45" t="s">
        <v>303</v>
      </c>
      <c r="J7" s="45"/>
      <c r="K7" s="45"/>
      <c r="L7" s="45"/>
      <c r="M7" s="45"/>
      <c r="N7" s="45"/>
      <c r="O7" s="45"/>
      <c r="P7" s="45"/>
      <c r="Q7" s="45"/>
      <c r="R7" s="45"/>
      <c r="S7" s="46"/>
      <c r="T7" s="46"/>
      <c r="U7" s="46"/>
      <c r="V7" s="46"/>
      <c r="W7" s="46"/>
      <c r="X7" s="46"/>
      <c r="Y7" s="46"/>
      <c r="Z7" s="46"/>
      <c r="AA7" s="46"/>
      <c r="AB7" s="46"/>
      <c r="AC7" s="46"/>
      <c r="AE7" s="46"/>
      <c r="AF7" s="46"/>
      <c r="AG7" s="46"/>
    </row>
    <row r="8" spans="1:35" s="33" customFormat="1">
      <c r="A8" s="36"/>
      <c r="B8" s="36"/>
      <c r="E8" s="45" t="s">
        <v>357</v>
      </c>
      <c r="G8" s="47"/>
      <c r="H8" s="47"/>
      <c r="I8" s="47"/>
      <c r="S8" s="38"/>
      <c r="T8" s="38"/>
      <c r="U8" s="38"/>
      <c r="V8" s="38"/>
      <c r="W8" s="38"/>
      <c r="X8" s="38"/>
      <c r="Y8" s="38"/>
      <c r="Z8" s="38"/>
      <c r="AA8" s="38"/>
      <c r="AB8" s="38"/>
      <c r="AC8" s="38"/>
      <c r="AE8" s="38"/>
      <c r="AF8" s="38"/>
      <c r="AG8" s="38"/>
    </row>
    <row r="9" spans="1:35" s="33" customFormat="1">
      <c r="A9" s="36"/>
      <c r="B9" s="36"/>
      <c r="E9" s="45"/>
      <c r="G9" s="47"/>
      <c r="H9" s="47"/>
      <c r="I9" s="47"/>
      <c r="S9" s="38"/>
      <c r="T9" s="38"/>
      <c r="U9" s="38"/>
      <c r="V9" s="38"/>
      <c r="W9" s="38"/>
      <c r="X9" s="38"/>
      <c r="Y9" s="38"/>
      <c r="Z9" s="38"/>
      <c r="AA9" s="38"/>
      <c r="AB9" s="38"/>
      <c r="AC9" s="38"/>
      <c r="AE9" s="38"/>
      <c r="AF9" s="38"/>
      <c r="AG9" s="38"/>
    </row>
    <row r="10" spans="1:35" s="54" customFormat="1">
      <c r="A10" s="52" t="s">
        <v>296</v>
      </c>
      <c r="B10" s="52"/>
      <c r="E10" s="53"/>
      <c r="F10" s="32"/>
      <c r="G10" s="137"/>
      <c r="H10" s="137"/>
      <c r="I10" s="137"/>
      <c r="T10" s="55"/>
      <c r="U10" s="55"/>
      <c r="V10" s="55"/>
      <c r="X10" s="55"/>
      <c r="Y10" s="55"/>
      <c r="Z10" s="55"/>
      <c r="AB10" s="55"/>
      <c r="AC10" s="55"/>
      <c r="AF10" s="55"/>
      <c r="AG10" s="55"/>
    </row>
    <row r="11" spans="1:35" s="54" customFormat="1">
      <c r="A11" s="138"/>
      <c r="B11" s="138"/>
      <c r="C11" s="209"/>
      <c r="D11" s="209"/>
      <c r="E11" s="140"/>
      <c r="F11" s="141"/>
      <c r="G11" s="142"/>
      <c r="H11" s="142"/>
      <c r="I11" s="142"/>
      <c r="J11" s="209"/>
      <c r="K11" s="209"/>
      <c r="L11" s="209"/>
      <c r="M11" s="209"/>
      <c r="N11" s="209"/>
      <c r="O11" s="209"/>
      <c r="P11" s="209"/>
      <c r="Q11" s="209"/>
      <c r="R11" s="209"/>
      <c r="S11" s="209"/>
      <c r="T11" s="143"/>
      <c r="U11" s="143"/>
      <c r="V11" s="143"/>
      <c r="W11" s="209"/>
      <c r="X11" s="143"/>
      <c r="Y11" s="143"/>
      <c r="Z11" s="143"/>
      <c r="AA11" s="209"/>
      <c r="AB11" s="143"/>
      <c r="AC11" s="143"/>
      <c r="AD11" s="209"/>
      <c r="AE11" s="209"/>
      <c r="AF11" s="143"/>
      <c r="AG11" s="143"/>
    </row>
    <row r="12" spans="1:35" s="54" customFormat="1">
      <c r="A12" s="209"/>
      <c r="B12" s="209"/>
      <c r="C12" s="144">
        <v>1</v>
      </c>
      <c r="D12" s="144"/>
      <c r="E12" s="209" t="s">
        <v>79</v>
      </c>
      <c r="F12" s="141"/>
      <c r="G12" s="209"/>
      <c r="H12" s="209"/>
      <c r="I12" s="209"/>
      <c r="J12" s="209"/>
      <c r="K12" s="209"/>
      <c r="L12" s="209"/>
      <c r="M12" s="209"/>
      <c r="N12" s="209"/>
      <c r="O12" s="209"/>
      <c r="P12" s="209"/>
      <c r="Q12" s="209"/>
      <c r="R12" s="209"/>
      <c r="S12" s="209"/>
      <c r="T12" s="143"/>
      <c r="U12" s="143"/>
      <c r="V12" s="143"/>
      <c r="W12" s="209"/>
      <c r="X12" s="143"/>
      <c r="Y12" s="143"/>
      <c r="Z12" s="143"/>
      <c r="AA12" s="209"/>
      <c r="AB12" s="143"/>
      <c r="AC12" s="143"/>
      <c r="AD12" s="209"/>
      <c r="AE12" s="209"/>
      <c r="AF12" s="143"/>
      <c r="AG12" s="143"/>
    </row>
    <row r="13" spans="1:35" s="54" customFormat="1">
      <c r="A13" s="209"/>
      <c r="B13" s="209"/>
      <c r="C13" s="144">
        <v>2</v>
      </c>
      <c r="D13" s="144"/>
      <c r="E13" s="258" t="s">
        <v>85</v>
      </c>
      <c r="F13" s="141"/>
      <c r="G13" s="209"/>
      <c r="H13" s="209"/>
      <c r="I13" s="66" t="s">
        <v>82</v>
      </c>
      <c r="J13" s="209"/>
      <c r="K13" s="209"/>
      <c r="L13" s="209"/>
      <c r="M13" s="209"/>
      <c r="N13" s="209"/>
      <c r="O13" s="209"/>
      <c r="P13" s="209"/>
      <c r="Q13" s="209"/>
      <c r="R13" s="209"/>
      <c r="S13" s="209"/>
      <c r="T13" s="143"/>
      <c r="U13" s="143"/>
      <c r="V13" s="143"/>
      <c r="W13" s="209"/>
      <c r="X13" s="143"/>
      <c r="Y13" s="143"/>
      <c r="Z13" s="143"/>
      <c r="AA13" s="209"/>
      <c r="AB13" s="143"/>
      <c r="AC13" s="143"/>
      <c r="AD13" s="209"/>
      <c r="AE13" s="209"/>
      <c r="AF13" s="143"/>
      <c r="AG13" s="143"/>
    </row>
    <row r="14" spans="1:35" s="54" customFormat="1">
      <c r="A14" s="209"/>
      <c r="B14" s="209"/>
      <c r="C14" s="144">
        <v>3</v>
      </c>
      <c r="D14" s="144"/>
      <c r="E14" s="141" t="s">
        <v>87</v>
      </c>
      <c r="F14" s="145"/>
      <c r="G14" s="209"/>
      <c r="H14" s="209"/>
      <c r="I14" s="50" t="s">
        <v>80</v>
      </c>
      <c r="J14" s="209"/>
      <c r="K14" s="209"/>
      <c r="L14" s="209"/>
      <c r="M14" s="209"/>
      <c r="N14" s="209"/>
      <c r="O14" s="209"/>
      <c r="P14" s="209"/>
      <c r="Q14" s="209"/>
      <c r="R14" s="209"/>
      <c r="S14" s="209"/>
      <c r="T14" s="143"/>
      <c r="U14" s="143"/>
      <c r="V14" s="143"/>
      <c r="W14" s="209"/>
      <c r="X14" s="143"/>
      <c r="Y14" s="143"/>
      <c r="Z14" s="143"/>
      <c r="AA14" s="209"/>
      <c r="AB14" s="143"/>
      <c r="AC14" s="143"/>
      <c r="AD14" s="209"/>
      <c r="AE14" s="209"/>
      <c r="AF14" s="143"/>
      <c r="AG14" s="143"/>
    </row>
    <row r="15" spans="1:35" s="54" customFormat="1">
      <c r="A15" s="209"/>
      <c r="B15" s="209"/>
      <c r="C15" s="144">
        <v>4</v>
      </c>
      <c r="D15" s="144"/>
      <c r="E15" s="147" t="s">
        <v>88</v>
      </c>
      <c r="F15" s="146"/>
      <c r="G15" s="209"/>
      <c r="H15" s="209"/>
      <c r="I15" s="48" t="s">
        <v>363</v>
      </c>
      <c r="J15" s="209"/>
      <c r="K15" s="209"/>
      <c r="L15" s="209"/>
      <c r="M15" s="209"/>
      <c r="N15" s="209"/>
      <c r="O15" s="209"/>
      <c r="P15" s="209"/>
      <c r="Q15" s="209"/>
      <c r="R15" s="209"/>
      <c r="S15" s="143"/>
      <c r="T15" s="143"/>
      <c r="U15" s="143"/>
      <c r="V15" s="143"/>
      <c r="W15" s="143"/>
      <c r="X15" s="143"/>
      <c r="Y15" s="143"/>
      <c r="Z15" s="143"/>
      <c r="AA15" s="143"/>
      <c r="AB15" s="143"/>
      <c r="AC15" s="143"/>
      <c r="AD15" s="209"/>
      <c r="AE15" s="143"/>
      <c r="AF15" s="143"/>
      <c r="AG15" s="143"/>
      <c r="AI15" s="145"/>
    </row>
    <row r="16" spans="1:35" s="33" customFormat="1">
      <c r="A16" s="147"/>
      <c r="B16" s="147"/>
      <c r="C16" s="148"/>
      <c r="D16" s="148"/>
      <c r="E16" s="147"/>
      <c r="F16" s="147"/>
      <c r="G16" s="147"/>
      <c r="H16" s="147"/>
      <c r="I16" s="49" t="s">
        <v>76</v>
      </c>
      <c r="J16" s="147"/>
      <c r="K16" s="147"/>
      <c r="L16" s="147"/>
      <c r="M16" s="147"/>
      <c r="N16" s="147"/>
      <c r="O16" s="147"/>
      <c r="P16" s="147"/>
      <c r="Q16" s="147"/>
      <c r="R16" s="147"/>
      <c r="S16" s="149"/>
      <c r="T16" s="149"/>
      <c r="U16" s="149"/>
      <c r="V16" s="149"/>
      <c r="W16" s="149"/>
      <c r="X16" s="149"/>
      <c r="Y16" s="149"/>
      <c r="Z16" s="149"/>
      <c r="AA16" s="149"/>
      <c r="AB16" s="149"/>
      <c r="AC16" s="149"/>
      <c r="AD16" s="147"/>
      <c r="AE16" s="149"/>
      <c r="AF16" s="149"/>
      <c r="AG16" s="149"/>
      <c r="AI16" s="209"/>
    </row>
    <row r="17" spans="1:35" s="33" customFormat="1">
      <c r="A17" s="147"/>
      <c r="B17" s="147"/>
      <c r="C17" s="148"/>
      <c r="D17" s="148"/>
      <c r="E17" s="147"/>
      <c r="F17" s="147"/>
      <c r="G17" s="147"/>
      <c r="H17" s="147"/>
      <c r="I17" s="49" t="s">
        <v>75</v>
      </c>
      <c r="J17" s="147"/>
      <c r="K17" s="147"/>
      <c r="L17" s="147"/>
      <c r="M17" s="147"/>
      <c r="N17" s="147"/>
      <c r="O17" s="147"/>
      <c r="P17" s="147"/>
      <c r="Q17" s="147"/>
      <c r="R17" s="147"/>
      <c r="S17" s="149"/>
      <c r="T17" s="149"/>
      <c r="U17" s="149"/>
      <c r="V17" s="149"/>
      <c r="W17" s="149"/>
      <c r="X17" s="149"/>
      <c r="Y17" s="149"/>
      <c r="Z17" s="149"/>
      <c r="AA17" s="149"/>
      <c r="AB17" s="149"/>
      <c r="AC17" s="149"/>
      <c r="AD17" s="147"/>
      <c r="AE17" s="149"/>
      <c r="AF17" s="149"/>
      <c r="AG17" s="149"/>
      <c r="AI17" s="147"/>
    </row>
    <row r="18" spans="1:35" s="33" customFormat="1">
      <c r="A18" s="147"/>
      <c r="B18" s="147"/>
      <c r="C18" s="148"/>
      <c r="D18" s="148"/>
      <c r="E18" s="147"/>
      <c r="F18" s="147"/>
      <c r="G18" s="147"/>
      <c r="H18" s="147"/>
      <c r="I18" s="147"/>
      <c r="J18" s="147"/>
      <c r="K18" s="147"/>
      <c r="L18" s="147"/>
      <c r="M18" s="147"/>
      <c r="N18" s="147"/>
      <c r="O18" s="147"/>
      <c r="P18" s="147"/>
      <c r="Q18" s="147"/>
      <c r="R18" s="147"/>
      <c r="S18" s="149"/>
      <c r="T18" s="149"/>
      <c r="U18" s="149"/>
      <c r="V18" s="149"/>
      <c r="W18" s="149"/>
      <c r="X18" s="149"/>
      <c r="Y18" s="149"/>
      <c r="Z18" s="149"/>
      <c r="AA18" s="149"/>
      <c r="AB18" s="149"/>
      <c r="AC18" s="149"/>
      <c r="AD18" s="147"/>
      <c r="AE18" s="149"/>
      <c r="AF18" s="149"/>
      <c r="AG18" s="149"/>
      <c r="AI18" s="147"/>
    </row>
    <row r="19" spans="1:35" s="33" customFormat="1">
      <c r="A19" s="147"/>
      <c r="B19" s="147"/>
      <c r="C19" s="148"/>
      <c r="D19" s="148"/>
      <c r="E19" s="147"/>
      <c r="F19" s="147"/>
      <c r="G19" s="147"/>
      <c r="H19" s="147"/>
      <c r="I19" s="147"/>
      <c r="J19" s="147"/>
      <c r="K19" s="147"/>
      <c r="L19" s="147"/>
      <c r="M19" s="147"/>
      <c r="N19" s="147"/>
      <c r="O19" s="147"/>
      <c r="P19" s="147"/>
      <c r="Q19" s="147"/>
      <c r="R19" s="147"/>
      <c r="S19" s="149"/>
      <c r="T19" s="149"/>
      <c r="U19" s="149"/>
      <c r="V19" s="149"/>
      <c r="W19" s="149"/>
      <c r="X19" s="149"/>
      <c r="Y19" s="149"/>
      <c r="Z19" s="149"/>
      <c r="AA19" s="149"/>
      <c r="AB19" s="149"/>
      <c r="AC19" s="149"/>
      <c r="AD19" s="147"/>
      <c r="AE19" s="149"/>
      <c r="AF19" s="149"/>
      <c r="AG19" s="149"/>
    </row>
    <row r="20" spans="1:35" s="33" customFormat="1">
      <c r="A20" s="147"/>
      <c r="B20" s="147"/>
      <c r="C20" s="148"/>
      <c r="D20" s="148"/>
      <c r="E20" s="147"/>
      <c r="F20" s="147"/>
      <c r="G20" s="147"/>
      <c r="H20" s="147"/>
      <c r="I20" s="147"/>
      <c r="J20" s="147"/>
      <c r="K20" s="147"/>
      <c r="L20" s="147"/>
      <c r="M20" s="147"/>
      <c r="N20" s="147"/>
      <c r="O20" s="147"/>
      <c r="P20" s="147"/>
      <c r="Q20" s="147"/>
      <c r="R20" s="147"/>
      <c r="S20" s="149"/>
      <c r="T20" s="149"/>
      <c r="U20" s="149"/>
      <c r="V20" s="149"/>
      <c r="W20" s="149"/>
      <c r="X20" s="149"/>
      <c r="Y20" s="149"/>
      <c r="Z20" s="149"/>
      <c r="AA20" s="149"/>
      <c r="AB20" s="149"/>
      <c r="AC20" s="149"/>
      <c r="AD20" s="147"/>
      <c r="AE20" s="149"/>
      <c r="AF20" s="149"/>
      <c r="AG20" s="149"/>
      <c r="AI20" s="147"/>
    </row>
    <row r="21" spans="1:35" s="33" customFormat="1">
      <c r="A21" s="147"/>
      <c r="B21" s="147"/>
      <c r="C21" s="147"/>
      <c r="D21" s="147"/>
      <c r="E21" s="147"/>
      <c r="F21" s="147"/>
      <c r="G21" s="147"/>
      <c r="H21" s="147"/>
      <c r="I21" s="147"/>
      <c r="J21" s="147"/>
      <c r="K21" s="147"/>
      <c r="L21" s="147"/>
      <c r="M21" s="147"/>
      <c r="N21" s="147"/>
      <c r="O21" s="147"/>
      <c r="P21" s="147"/>
      <c r="Q21" s="147"/>
      <c r="R21" s="147"/>
      <c r="S21" s="149"/>
      <c r="T21" s="149"/>
      <c r="U21" s="149"/>
      <c r="V21" s="149"/>
      <c r="W21" s="149"/>
      <c r="X21" s="149"/>
      <c r="Y21" s="149"/>
      <c r="Z21" s="149"/>
      <c r="AA21" s="149"/>
      <c r="AB21" s="149"/>
      <c r="AC21" s="149"/>
      <c r="AD21" s="147"/>
      <c r="AE21" s="149"/>
      <c r="AF21" s="149"/>
      <c r="AG21" s="149"/>
      <c r="AI21" s="147"/>
    </row>
    <row r="22" spans="1:35" s="54" customFormat="1">
      <c r="A22" s="209"/>
      <c r="B22" s="209"/>
      <c r="C22" s="140"/>
      <c r="D22" s="140"/>
      <c r="E22" s="209"/>
      <c r="F22" s="209"/>
      <c r="G22" s="209"/>
      <c r="H22" s="209"/>
      <c r="I22" s="209"/>
      <c r="J22" s="209"/>
      <c r="K22" s="209"/>
      <c r="L22" s="209"/>
      <c r="M22" s="209"/>
      <c r="N22" s="209"/>
      <c r="O22" s="209"/>
      <c r="P22" s="209"/>
      <c r="Q22" s="209"/>
      <c r="R22" s="209"/>
      <c r="S22" s="143"/>
      <c r="T22" s="143"/>
      <c r="U22" s="143"/>
      <c r="V22" s="143"/>
      <c r="W22" s="143"/>
      <c r="X22" s="143"/>
      <c r="Y22" s="143"/>
      <c r="Z22" s="143"/>
      <c r="AA22" s="143"/>
      <c r="AB22" s="143"/>
      <c r="AC22" s="143"/>
      <c r="AD22" s="209"/>
      <c r="AE22" s="143"/>
      <c r="AF22" s="143"/>
      <c r="AG22" s="143"/>
    </row>
    <row r="23" spans="1:35" s="57" customFormat="1" ht="13.5" thickBot="1">
      <c r="A23" s="150" t="s">
        <v>304</v>
      </c>
      <c r="B23" s="143" t="s">
        <v>275</v>
      </c>
      <c r="C23" s="173" t="s">
        <v>6</v>
      </c>
      <c r="D23" s="173"/>
      <c r="E23" s="143" t="s">
        <v>7</v>
      </c>
      <c r="F23" s="143" t="s">
        <v>276</v>
      </c>
      <c r="G23" s="209" t="s">
        <v>8</v>
      </c>
      <c r="H23" s="209"/>
      <c r="I23" s="209"/>
      <c r="J23" s="143"/>
      <c r="K23" s="143" t="s">
        <v>9</v>
      </c>
      <c r="L23" s="143"/>
      <c r="M23" s="143"/>
      <c r="N23" s="143"/>
      <c r="O23" s="299" t="s">
        <v>65</v>
      </c>
      <c r="P23" s="299"/>
      <c r="Q23" s="299"/>
      <c r="R23" s="143"/>
      <c r="S23" s="299" t="s">
        <v>66</v>
      </c>
      <c r="T23" s="299"/>
      <c r="U23" s="299"/>
      <c r="V23" s="143"/>
      <c r="W23" s="299" t="s">
        <v>73</v>
      </c>
      <c r="X23" s="299"/>
      <c r="Y23" s="299"/>
      <c r="Z23" s="143"/>
      <c r="AA23" s="150" t="s">
        <v>359</v>
      </c>
      <c r="AB23" s="150"/>
      <c r="AC23" s="150"/>
      <c r="AD23" s="150"/>
      <c r="AE23" s="150" t="s">
        <v>0</v>
      </c>
      <c r="AF23" s="150"/>
      <c r="AG23" s="150"/>
    </row>
    <row r="24" spans="1:35" s="57" customFormat="1" ht="13.5" thickBot="1">
      <c r="A24" s="150">
        <v>1</v>
      </c>
      <c r="B24" s="150">
        <v>1</v>
      </c>
      <c r="C24" s="151">
        <v>1</v>
      </c>
      <c r="D24" s="151"/>
      <c r="E24" s="209" t="str">
        <f>$E$12</f>
        <v>TSV Gärtringen</v>
      </c>
      <c r="F24" s="143" t="s">
        <v>276</v>
      </c>
      <c r="G24" s="294" t="str">
        <f>$E$13</f>
        <v>TSV Dennach</v>
      </c>
      <c r="H24" s="294"/>
      <c r="I24" s="294"/>
      <c r="J24" s="143" t="s">
        <v>1</v>
      </c>
      <c r="K24" s="298" t="str">
        <f>$E$14</f>
        <v>TV Obernhausen</v>
      </c>
      <c r="L24" s="298"/>
      <c r="M24" s="298"/>
      <c r="N24" s="143"/>
      <c r="O24" s="153">
        <v>11</v>
      </c>
      <c r="P24" s="154" t="s">
        <v>1</v>
      </c>
      <c r="Q24" s="155">
        <v>9</v>
      </c>
      <c r="R24" s="143"/>
      <c r="S24" s="153">
        <v>11</v>
      </c>
      <c r="T24" s="154" t="s">
        <v>1</v>
      </c>
      <c r="U24" s="155">
        <v>8</v>
      </c>
      <c r="V24" s="143"/>
      <c r="W24" s="153"/>
      <c r="X24" s="154" t="s">
        <v>1</v>
      </c>
      <c r="Y24" s="155"/>
      <c r="Z24" s="143"/>
      <c r="AA24" s="156">
        <f>IF($O24="","",SUM(IF($O24&lt;$Q24,0,1),IF($S24&lt;$U24,0,1),IF($W24&lt;&gt;"",IF($W24&lt;=$Y24,0,1),0)))</f>
        <v>2</v>
      </c>
      <c r="AB24" s="154" t="s">
        <v>1</v>
      </c>
      <c r="AC24" s="157">
        <f>IF($Q24="","",SUM(IF($O24&gt;$Q24,0,1),IF($S24&gt;$U24,0,1),IF($W24&lt;&gt;"",IF($W24&gt;$Y24,0,1),0)))</f>
        <v>0</v>
      </c>
      <c r="AD24" s="150"/>
      <c r="AE24" s="156">
        <f>IF($O24="","",IF($AA24&lt;$AC24,0,2))</f>
        <v>2</v>
      </c>
      <c r="AF24" s="154" t="s">
        <v>1</v>
      </c>
      <c r="AG24" s="157">
        <f>IF($O24="","",IF($AA24&lt;$AC24,2,0))</f>
        <v>0</v>
      </c>
    </row>
    <row r="25" spans="1:35" s="57" customFormat="1" ht="13.5" thickBot="1">
      <c r="A25" s="150"/>
      <c r="B25" s="150"/>
      <c r="C25" s="151"/>
      <c r="D25" s="151"/>
      <c r="E25" s="209"/>
      <c r="F25" s="143"/>
      <c r="G25" s="209"/>
      <c r="H25" s="209"/>
      <c r="I25" s="209"/>
      <c r="J25" s="143"/>
      <c r="K25" s="210"/>
      <c r="L25" s="210"/>
      <c r="M25" s="210"/>
      <c r="N25" s="143"/>
      <c r="O25" s="143"/>
      <c r="P25" s="143"/>
      <c r="Q25" s="143"/>
      <c r="R25" s="143"/>
      <c r="S25" s="143"/>
      <c r="T25" s="143"/>
      <c r="U25" s="143"/>
      <c r="V25" s="143"/>
      <c r="W25" s="143"/>
      <c r="X25" s="143"/>
      <c r="Y25" s="143"/>
      <c r="Z25" s="143"/>
      <c r="AA25" s="143"/>
      <c r="AB25" s="143"/>
      <c r="AC25" s="143"/>
      <c r="AD25" s="150"/>
      <c r="AE25" s="143"/>
      <c r="AF25" s="143"/>
      <c r="AG25" s="143"/>
    </row>
    <row r="26" spans="1:35" s="57" customFormat="1" ht="13.5" thickBot="1">
      <c r="A26" s="150">
        <v>2</v>
      </c>
      <c r="B26" s="150">
        <v>2</v>
      </c>
      <c r="C26" s="151">
        <v>1</v>
      </c>
      <c r="D26" s="151"/>
      <c r="E26" s="209" t="str">
        <f>$E$14</f>
        <v>TV Obernhausen</v>
      </c>
      <c r="F26" s="143" t="s">
        <v>276</v>
      </c>
      <c r="G26" s="294" t="str">
        <f>$E$15</f>
        <v>TV Vaihingen/Enz</v>
      </c>
      <c r="H26" s="294"/>
      <c r="I26" s="294"/>
      <c r="J26" s="143" t="s">
        <v>1</v>
      </c>
      <c r="K26" s="298" t="str">
        <f>$E$12</f>
        <v>TSV Gärtringen</v>
      </c>
      <c r="L26" s="298"/>
      <c r="M26" s="298"/>
      <c r="N26" s="143"/>
      <c r="O26" s="153">
        <v>12</v>
      </c>
      <c r="P26" s="154" t="s">
        <v>1</v>
      </c>
      <c r="Q26" s="155">
        <v>14</v>
      </c>
      <c r="R26" s="143"/>
      <c r="S26" s="153">
        <v>4</v>
      </c>
      <c r="T26" s="154" t="s">
        <v>1</v>
      </c>
      <c r="U26" s="155">
        <v>11</v>
      </c>
      <c r="V26" s="143"/>
      <c r="W26" s="153"/>
      <c r="X26" s="154" t="s">
        <v>1</v>
      </c>
      <c r="Y26" s="155"/>
      <c r="Z26" s="143"/>
      <c r="AA26" s="156">
        <f>IF($O26="","",SUM(IF($O26&lt;$Q26,0,1),IF($S26&lt;$U26,0,1),IF($W26&lt;&gt;"",IF($W26&lt;=$Y26,0,1),0)))</f>
        <v>0</v>
      </c>
      <c r="AB26" s="154" t="s">
        <v>1</v>
      </c>
      <c r="AC26" s="157">
        <f>IF($Q26="","",SUM(IF($O26&gt;$Q26,0,1),IF($S26&gt;$U26,0,1),IF($W26&lt;&gt;"",IF($W26&gt;$Y26,0,1),0)))</f>
        <v>2</v>
      </c>
      <c r="AD26" s="150"/>
      <c r="AE26" s="156">
        <f>IF($O26="","",IF($AA26&lt;$AC26,0,2))</f>
        <v>0</v>
      </c>
      <c r="AF26" s="154" t="s">
        <v>1</v>
      </c>
      <c r="AG26" s="157">
        <f>IF($O26="","",IF($AA26&lt;$AC26,2,0))</f>
        <v>2</v>
      </c>
    </row>
    <row r="27" spans="1:35" s="57" customFormat="1" ht="13.5" thickBot="1">
      <c r="A27" s="150"/>
      <c r="B27" s="150"/>
      <c r="C27" s="151"/>
      <c r="D27" s="151"/>
      <c r="E27" s="209"/>
      <c r="F27" s="143"/>
      <c r="G27" s="209"/>
      <c r="H27" s="209"/>
      <c r="I27" s="209"/>
      <c r="J27" s="143"/>
      <c r="K27" s="210"/>
      <c r="L27" s="210"/>
      <c r="M27" s="210"/>
      <c r="N27" s="143"/>
      <c r="O27" s="143"/>
      <c r="P27" s="143"/>
      <c r="Q27" s="143"/>
      <c r="R27" s="143"/>
      <c r="S27" s="143"/>
      <c r="T27" s="143"/>
      <c r="U27" s="143"/>
      <c r="V27" s="143"/>
      <c r="W27" s="143"/>
      <c r="X27" s="143"/>
      <c r="Y27" s="143"/>
      <c r="Z27" s="143"/>
      <c r="AA27" s="143"/>
      <c r="AB27" s="143"/>
      <c r="AC27" s="143"/>
      <c r="AD27" s="150"/>
      <c r="AE27" s="143"/>
      <c r="AF27" s="143"/>
      <c r="AG27" s="143"/>
    </row>
    <row r="28" spans="1:35" s="57" customFormat="1" ht="13.5" thickBot="1">
      <c r="A28" s="150">
        <v>3</v>
      </c>
      <c r="B28" s="150">
        <v>3</v>
      </c>
      <c r="C28" s="151">
        <v>1</v>
      </c>
      <c r="D28" s="151"/>
      <c r="E28" s="209" t="str">
        <f>$E$13</f>
        <v>TSV Dennach</v>
      </c>
      <c r="F28" s="143" t="s">
        <v>276</v>
      </c>
      <c r="G28" s="294" t="str">
        <f>$E$14</f>
        <v>TV Obernhausen</v>
      </c>
      <c r="H28" s="294"/>
      <c r="I28" s="294"/>
      <c r="J28" s="143" t="s">
        <v>1</v>
      </c>
      <c r="K28" s="298" t="str">
        <f>$E$15</f>
        <v>TV Vaihingen/Enz</v>
      </c>
      <c r="L28" s="298"/>
      <c r="M28" s="298"/>
      <c r="N28" s="143"/>
      <c r="O28" s="153">
        <v>11</v>
      </c>
      <c r="P28" s="154" t="s">
        <v>1</v>
      </c>
      <c r="Q28" s="155">
        <v>4</v>
      </c>
      <c r="R28" s="143"/>
      <c r="S28" s="153">
        <v>11</v>
      </c>
      <c r="T28" s="154" t="s">
        <v>1</v>
      </c>
      <c r="U28" s="155">
        <v>3</v>
      </c>
      <c r="V28" s="143"/>
      <c r="W28" s="153"/>
      <c r="X28" s="154" t="s">
        <v>1</v>
      </c>
      <c r="Y28" s="155"/>
      <c r="Z28" s="143"/>
      <c r="AA28" s="156">
        <f>IF($O28="","",SUM(IF($O28&lt;$Q28,0,1),IF($S28&lt;$U28,0,1),IF($W28&lt;&gt;"",IF($W28&lt;=$Y28,0,1),0)))</f>
        <v>2</v>
      </c>
      <c r="AB28" s="154" t="s">
        <v>1</v>
      </c>
      <c r="AC28" s="157">
        <f>IF($Q28="","",SUM(IF($O28&gt;$Q28,0,1),IF($S28&gt;$U28,0,1),IF($W28&lt;&gt;"",IF($W28&gt;$Y28,0,1),0)))</f>
        <v>0</v>
      </c>
      <c r="AD28" s="150"/>
      <c r="AE28" s="156">
        <f>IF($O28="","",IF($AA28&lt;$AC28,0,2))</f>
        <v>2</v>
      </c>
      <c r="AF28" s="154" t="s">
        <v>1</v>
      </c>
      <c r="AG28" s="157">
        <f>IF($O28="","",IF($AA28&lt;$AC28,2,0))</f>
        <v>0</v>
      </c>
    </row>
    <row r="29" spans="1:35" s="57" customFormat="1" ht="13.5" thickBot="1">
      <c r="A29" s="150"/>
      <c r="B29" s="150"/>
      <c r="C29" s="151"/>
      <c r="D29" s="151"/>
      <c r="E29" s="209"/>
      <c r="F29" s="143"/>
      <c r="G29" s="209"/>
      <c r="H29" s="209"/>
      <c r="I29" s="209"/>
      <c r="J29" s="143"/>
      <c r="K29" s="210"/>
      <c r="L29" s="210"/>
      <c r="M29" s="210"/>
      <c r="N29" s="143"/>
      <c r="O29" s="143"/>
      <c r="P29" s="143"/>
      <c r="Q29" s="143"/>
      <c r="R29" s="143"/>
      <c r="S29" s="143"/>
      <c r="T29" s="143"/>
      <c r="U29" s="143"/>
      <c r="V29" s="143"/>
      <c r="W29" s="143"/>
      <c r="X29" s="143"/>
      <c r="Y29" s="143"/>
      <c r="Z29" s="143"/>
      <c r="AA29" s="143"/>
      <c r="AB29" s="143"/>
      <c r="AC29" s="143"/>
      <c r="AD29" s="150"/>
      <c r="AE29" s="143"/>
      <c r="AF29" s="143"/>
      <c r="AG29" s="143"/>
    </row>
    <row r="30" spans="1:35" s="57" customFormat="1" ht="13.5" thickBot="1">
      <c r="A30" s="150">
        <v>4</v>
      </c>
      <c r="B30" s="150">
        <v>4</v>
      </c>
      <c r="C30" s="151">
        <v>1</v>
      </c>
      <c r="D30" s="151"/>
      <c r="E30" s="209" t="str">
        <f>$E$15</f>
        <v>TV Vaihingen/Enz</v>
      </c>
      <c r="F30" s="143" t="s">
        <v>276</v>
      </c>
      <c r="G30" s="294" t="str">
        <f>$E$12</f>
        <v>TSV Gärtringen</v>
      </c>
      <c r="H30" s="294"/>
      <c r="I30" s="294"/>
      <c r="J30" s="143" t="s">
        <v>1</v>
      </c>
      <c r="K30" s="298" t="str">
        <f>$E$14</f>
        <v>TV Obernhausen</v>
      </c>
      <c r="L30" s="298"/>
      <c r="M30" s="298"/>
      <c r="N30" s="143"/>
      <c r="O30" s="153">
        <v>10</v>
      </c>
      <c r="P30" s="154" t="s">
        <v>1</v>
      </c>
      <c r="Q30" s="155">
        <v>12</v>
      </c>
      <c r="R30" s="143"/>
      <c r="S30" s="153">
        <v>2</v>
      </c>
      <c r="T30" s="154" t="s">
        <v>1</v>
      </c>
      <c r="U30" s="155">
        <v>11</v>
      </c>
      <c r="V30" s="143"/>
      <c r="W30" s="153"/>
      <c r="X30" s="154" t="s">
        <v>1</v>
      </c>
      <c r="Y30" s="155"/>
      <c r="Z30" s="143"/>
      <c r="AA30" s="156">
        <f>IF($O30="","",SUM(IF($O30&lt;$Q30,0,1),IF($S30&lt;$U30,0,1),IF($W30&lt;&gt;"",IF($W30&lt;=$Y30,0,1),0)))</f>
        <v>0</v>
      </c>
      <c r="AB30" s="154" t="s">
        <v>1</v>
      </c>
      <c r="AC30" s="157">
        <f>IF($Q30="","",SUM(IF($O30&gt;$Q30,0,1),IF($S30&gt;$U30,0,1),IF($W30&lt;&gt;"",IF($W30&gt;$Y30,0,1),0)))</f>
        <v>2</v>
      </c>
      <c r="AD30" s="150"/>
      <c r="AE30" s="156">
        <f>IF($O30="","",IF($AA30&lt;$AC30,0,2))</f>
        <v>0</v>
      </c>
      <c r="AF30" s="154" t="s">
        <v>1</v>
      </c>
      <c r="AG30" s="157">
        <f>IF($O30="","",IF($AA30&lt;$AC30,2,0))</f>
        <v>2</v>
      </c>
    </row>
    <row r="31" spans="1:35" s="57" customFormat="1" ht="13.5" thickBot="1">
      <c r="A31" s="150"/>
      <c r="B31" s="150"/>
      <c r="C31" s="151"/>
      <c r="D31" s="151"/>
      <c r="E31" s="209"/>
      <c r="F31" s="143"/>
      <c r="G31" s="209"/>
      <c r="H31" s="209"/>
      <c r="I31" s="209"/>
      <c r="J31" s="143"/>
      <c r="K31" s="210"/>
      <c r="L31" s="210"/>
      <c r="M31" s="210"/>
      <c r="N31" s="143"/>
      <c r="O31" s="143"/>
      <c r="P31" s="143"/>
      <c r="Q31" s="143"/>
      <c r="R31" s="143"/>
      <c r="S31" s="143"/>
      <c r="T31" s="143"/>
      <c r="U31" s="143"/>
      <c r="V31" s="143"/>
      <c r="W31" s="143"/>
      <c r="X31" s="143"/>
      <c r="Y31" s="143"/>
      <c r="Z31" s="143"/>
      <c r="AA31" s="143"/>
      <c r="AB31" s="143"/>
      <c r="AC31" s="143"/>
      <c r="AD31" s="150"/>
      <c r="AE31" s="143"/>
      <c r="AF31" s="143"/>
      <c r="AG31" s="143"/>
    </row>
    <row r="32" spans="1:35" s="57" customFormat="1" ht="13.5" thickBot="1">
      <c r="A32" s="150">
        <v>5</v>
      </c>
      <c r="B32" s="150">
        <v>5</v>
      </c>
      <c r="C32" s="151">
        <v>1</v>
      </c>
      <c r="D32" s="151"/>
      <c r="E32" s="209" t="str">
        <f>$E$12</f>
        <v>TSV Gärtringen</v>
      </c>
      <c r="F32" s="143" t="s">
        <v>276</v>
      </c>
      <c r="G32" s="294" t="str">
        <f>$E$14</f>
        <v>TV Obernhausen</v>
      </c>
      <c r="H32" s="294"/>
      <c r="I32" s="294"/>
      <c r="J32" s="143" t="s">
        <v>1</v>
      </c>
      <c r="K32" s="298" t="str">
        <f>$E$13</f>
        <v>TSV Dennach</v>
      </c>
      <c r="L32" s="298"/>
      <c r="M32" s="298"/>
      <c r="N32" s="143"/>
      <c r="O32" s="153">
        <v>11</v>
      </c>
      <c r="P32" s="154" t="s">
        <v>1</v>
      </c>
      <c r="Q32" s="155">
        <v>1</v>
      </c>
      <c r="R32" s="143"/>
      <c r="S32" s="153">
        <v>11</v>
      </c>
      <c r="T32" s="154" t="s">
        <v>1</v>
      </c>
      <c r="U32" s="155">
        <v>5</v>
      </c>
      <c r="V32" s="143"/>
      <c r="W32" s="153"/>
      <c r="X32" s="154" t="s">
        <v>1</v>
      </c>
      <c r="Y32" s="155"/>
      <c r="Z32" s="143"/>
      <c r="AA32" s="156">
        <f>IF($O32="","",SUM(IF($O32&lt;$Q32,0,1),IF($S32&lt;$U32,0,1),IF($W32&lt;&gt;"",IF($W32&lt;=$Y32,0,1),0)))</f>
        <v>2</v>
      </c>
      <c r="AB32" s="154" t="s">
        <v>1</v>
      </c>
      <c r="AC32" s="157">
        <f>IF($Q32="","",SUM(IF($O32&gt;$Q32,0,1),IF($S32&gt;$U32,0,1),IF($W32&lt;&gt;"",IF($W32&gt;$Y32,0,1),0)))</f>
        <v>0</v>
      </c>
      <c r="AD32" s="150"/>
      <c r="AE32" s="156">
        <f>IF($O32="","",IF($AA32&lt;$AC32,0,2))</f>
        <v>2</v>
      </c>
      <c r="AF32" s="154" t="s">
        <v>1</v>
      </c>
      <c r="AG32" s="157">
        <f>IF($O32="","",IF($AA32&lt;$AC32,2,0))</f>
        <v>0</v>
      </c>
    </row>
    <row r="33" spans="1:33" s="57" customFormat="1" ht="13.5" thickBot="1">
      <c r="A33" s="150"/>
      <c r="B33" s="150"/>
      <c r="C33" s="151"/>
      <c r="D33" s="151"/>
      <c r="E33" s="209"/>
      <c r="F33" s="143"/>
      <c r="G33" s="209"/>
      <c r="H33" s="209"/>
      <c r="I33" s="209"/>
      <c r="J33" s="143"/>
      <c r="K33" s="210"/>
      <c r="L33" s="210"/>
      <c r="M33" s="210"/>
      <c r="N33" s="143"/>
      <c r="O33" s="143"/>
      <c r="P33" s="143"/>
      <c r="Q33" s="143"/>
      <c r="R33" s="143"/>
      <c r="S33" s="143"/>
      <c r="T33" s="143"/>
      <c r="U33" s="143"/>
      <c r="V33" s="143"/>
      <c r="W33" s="143"/>
      <c r="X33" s="143"/>
      <c r="Y33" s="143"/>
      <c r="Z33" s="143"/>
      <c r="AA33" s="143"/>
      <c r="AB33" s="143"/>
      <c r="AC33" s="143"/>
      <c r="AD33" s="150"/>
      <c r="AE33" s="143"/>
      <c r="AF33" s="143"/>
      <c r="AG33" s="143"/>
    </row>
    <row r="34" spans="1:33" s="57" customFormat="1" ht="13.5" thickBot="1">
      <c r="A34" s="150">
        <v>6</v>
      </c>
      <c r="B34" s="150">
        <v>6</v>
      </c>
      <c r="C34" s="151">
        <v>1</v>
      </c>
      <c r="D34" s="151"/>
      <c r="E34" s="209" t="str">
        <f>$E$15</f>
        <v>TV Vaihingen/Enz</v>
      </c>
      <c r="F34" s="143" t="s">
        <v>276</v>
      </c>
      <c r="G34" s="294" t="str">
        <f>$E$13</f>
        <v>TSV Dennach</v>
      </c>
      <c r="H34" s="294"/>
      <c r="I34" s="294"/>
      <c r="J34" s="143" t="s">
        <v>1</v>
      </c>
      <c r="K34" s="298" t="str">
        <f>$E$12</f>
        <v>TSV Gärtringen</v>
      </c>
      <c r="L34" s="298"/>
      <c r="M34" s="298"/>
      <c r="N34" s="143"/>
      <c r="O34" s="153">
        <v>9</v>
      </c>
      <c r="P34" s="154" t="s">
        <v>1</v>
      </c>
      <c r="Q34" s="155">
        <v>11</v>
      </c>
      <c r="R34" s="143"/>
      <c r="S34" s="153">
        <v>8</v>
      </c>
      <c r="T34" s="154" t="s">
        <v>1</v>
      </c>
      <c r="U34" s="155">
        <v>11</v>
      </c>
      <c r="V34" s="143"/>
      <c r="W34" s="153"/>
      <c r="X34" s="154" t="s">
        <v>1</v>
      </c>
      <c r="Y34" s="155"/>
      <c r="Z34" s="143"/>
      <c r="AA34" s="156">
        <f>IF($O34="","",SUM(IF($O34&lt;$Q34,0,1),IF($S34&lt;$U34,0,1),IF($W34&lt;&gt;"",IF($W34&lt;=$Y34,0,1),0)))</f>
        <v>0</v>
      </c>
      <c r="AB34" s="154" t="s">
        <v>1</v>
      </c>
      <c r="AC34" s="157">
        <f>IF($Q34="","",SUM(IF($O34&gt;$Q34,0,1),IF($S34&gt;$U34,0,1),IF($W34&lt;&gt;"",IF($W34&gt;$Y34,0,1),0)))</f>
        <v>2</v>
      </c>
      <c r="AD34" s="150"/>
      <c r="AE34" s="156">
        <f>IF($O34="","",IF($AA34&lt;$AC34,0,2))</f>
        <v>0</v>
      </c>
      <c r="AF34" s="154" t="s">
        <v>1</v>
      </c>
      <c r="AG34" s="157">
        <f>IF($O34="","",IF($AA34&lt;$AC34,2,0))</f>
        <v>2</v>
      </c>
    </row>
    <row r="35" spans="1:33" s="57" customFormat="1">
      <c r="A35" s="150"/>
      <c r="B35" s="150"/>
      <c r="C35" s="151"/>
      <c r="D35" s="151"/>
      <c r="E35" s="209"/>
      <c r="F35" s="143"/>
      <c r="G35" s="209"/>
      <c r="H35" s="209"/>
      <c r="I35" s="209"/>
      <c r="J35" s="143"/>
      <c r="K35" s="210"/>
      <c r="L35" s="210"/>
      <c r="M35" s="210"/>
      <c r="N35" s="143"/>
      <c r="O35" s="143"/>
      <c r="P35" s="143"/>
      <c r="Q35" s="143"/>
      <c r="R35" s="143"/>
      <c r="S35" s="143"/>
      <c r="T35" s="143"/>
      <c r="U35" s="143"/>
      <c r="V35" s="143"/>
      <c r="W35" s="143"/>
      <c r="X35" s="143"/>
      <c r="Y35" s="143"/>
      <c r="Z35" s="143"/>
      <c r="AA35" s="143"/>
      <c r="AB35" s="143"/>
      <c r="AC35" s="143"/>
      <c r="AD35" s="150"/>
      <c r="AE35" s="143"/>
      <c r="AF35" s="143"/>
      <c r="AG35" s="143"/>
    </row>
    <row r="36" spans="1:33" s="57" customFormat="1">
      <c r="A36" s="150"/>
      <c r="B36" s="150"/>
      <c r="C36" s="151"/>
      <c r="D36" s="151"/>
      <c r="E36" s="143"/>
      <c r="F36" s="143"/>
      <c r="G36" s="209"/>
      <c r="H36" s="209"/>
      <c r="I36" s="209"/>
      <c r="J36" s="143"/>
      <c r="K36" s="143"/>
      <c r="L36" s="143"/>
      <c r="M36" s="143"/>
      <c r="N36" s="143"/>
      <c r="O36" s="143"/>
      <c r="P36" s="143"/>
      <c r="Q36" s="143"/>
      <c r="R36" s="143"/>
      <c r="S36" s="143"/>
      <c r="T36" s="143"/>
      <c r="U36" s="143"/>
      <c r="V36" s="143"/>
      <c r="W36" s="143"/>
      <c r="X36" s="143"/>
      <c r="Y36" s="143"/>
      <c r="Z36" s="143"/>
      <c r="AA36" s="143"/>
      <c r="AB36" s="143"/>
      <c r="AC36" s="143"/>
      <c r="AD36" s="150"/>
      <c r="AE36" s="143"/>
      <c r="AF36" s="143"/>
      <c r="AG36" s="143"/>
    </row>
    <row r="37" spans="1:33" s="57" customFormat="1">
      <c r="A37" s="150"/>
      <c r="B37" s="150"/>
      <c r="C37" s="151"/>
      <c r="D37" s="151"/>
      <c r="E37" s="143"/>
      <c r="F37" s="143"/>
      <c r="G37" s="209"/>
      <c r="H37" s="209"/>
      <c r="I37" s="209"/>
      <c r="J37" s="143"/>
      <c r="K37" s="143"/>
      <c r="L37" s="143"/>
      <c r="M37" s="143"/>
      <c r="N37" s="143"/>
      <c r="O37" s="143"/>
      <c r="P37" s="143"/>
      <c r="Q37" s="143"/>
      <c r="R37" s="143"/>
      <c r="S37" s="143"/>
      <c r="T37" s="143"/>
      <c r="U37" s="143"/>
      <c r="V37" s="143"/>
      <c r="W37" s="143"/>
      <c r="X37" s="143"/>
      <c r="Y37" s="143"/>
      <c r="Z37" s="143"/>
      <c r="AA37" s="143"/>
      <c r="AB37" s="143"/>
      <c r="AC37" s="143"/>
      <c r="AD37" s="150"/>
      <c r="AE37" s="143"/>
      <c r="AF37" s="143"/>
      <c r="AG37" s="143"/>
    </row>
    <row r="38" spans="1:33" s="57" customFormat="1">
      <c r="A38" s="150"/>
      <c r="B38" s="150"/>
      <c r="C38" s="261" t="s">
        <v>297</v>
      </c>
      <c r="D38" s="262"/>
      <c r="E38" s="263" t="s">
        <v>301</v>
      </c>
      <c r="F38" s="143"/>
      <c r="G38" s="295" t="s">
        <v>298</v>
      </c>
      <c r="H38" s="296"/>
      <c r="I38" s="297"/>
      <c r="N38" s="143"/>
      <c r="O38" s="291" t="s">
        <v>298</v>
      </c>
      <c r="P38" s="292"/>
      <c r="Q38" s="293"/>
      <c r="R38" s="143"/>
      <c r="S38" s="291" t="s">
        <v>299</v>
      </c>
      <c r="T38" s="292"/>
      <c r="U38" s="293"/>
      <c r="V38" s="143"/>
      <c r="W38" s="291" t="s">
        <v>300</v>
      </c>
      <c r="X38" s="292"/>
      <c r="Y38" s="293"/>
      <c r="Z38" s="143"/>
      <c r="AD38" s="143"/>
    </row>
    <row r="39" spans="1:33" s="57" customFormat="1">
      <c r="A39" s="150"/>
      <c r="B39" s="150"/>
      <c r="C39" s="170">
        <v>1</v>
      </c>
      <c r="D39" s="174"/>
      <c r="E39" s="172" t="str">
        <f>$E$12</f>
        <v>TSV Gärtringen</v>
      </c>
      <c r="F39" s="163"/>
      <c r="G39" s="165">
        <f>$AE$24</f>
        <v>2</v>
      </c>
      <c r="H39" s="166">
        <f>$AG$30</f>
        <v>2</v>
      </c>
      <c r="I39" s="166">
        <f>$AE$32</f>
        <v>2</v>
      </c>
      <c r="N39" s="164"/>
      <c r="O39" s="212">
        <f ca="1">IF(COUNT($G39:$I39)&lt;&gt;0,SUMIF($E$24:$E$34,$E39,$AE$24:$AE$34)+SUMIF($G$24:$I$34,$E39,$AG$24:$AG$34),"")</f>
        <v>6</v>
      </c>
      <c r="P39" s="213" t="s">
        <v>1</v>
      </c>
      <c r="Q39" s="214">
        <f ca="1">IF(COUNT($G39:$I39)&lt;&gt;0,SUMIF($E$24:$E$34,$E39,$AG$24:$AG$34)+SUMIF($G$24:$I$34,$E39,$AE$24:$AE$34),"")</f>
        <v>0</v>
      </c>
      <c r="R39" s="164"/>
      <c r="S39" s="212">
        <f ca="1">IF(COUNT($G39:$I39)&lt;&gt;0,SUMIF($E$24:$E$34,$E39,$O$24:$O$34)+SUMIF($E$24:$E$34,$E39,$S$24:$S$34)+SUMIF($G$24:$I$34,$E39,$Q$24:$Q$34)+SUMIF($G$24:$I$34,$E39,$U$24:$U$34)+SUMIF($E$24:$E$34,$E39,$W$24:$W$34)+SUMIF($G$24:$I$34,$E39,$Y$24:$Y$34),"")</f>
        <v>67</v>
      </c>
      <c r="T39" s="213" t="s">
        <v>1</v>
      </c>
      <c r="U39" s="214">
        <f ca="1">IF(COUNT($G39:$I39)&lt;&gt;0,SUMIF($E$24:$E$34,$E39,$Q$24:$Q$34)+SUMIF($E$24:$E$34,$E39,$U$24:$U$34)+SUMIF($G$24:$I$34,$E39,$O$24:$O$34)++SUMIF($G$24:$I$34,$E39,$S$24:$S$34)++SUMIF($E$24:$E$34,$E39,$Y$24:$Y$34)++SUMIF($G$24:$I$34,$E39,$W$24:$W$34),"")</f>
        <v>35</v>
      </c>
      <c r="V39" s="164"/>
      <c r="W39" s="288">
        <f ca="1">IF($S39&lt;&gt;"",$S39-$U39,"")</f>
        <v>32</v>
      </c>
      <c r="X39" s="289"/>
      <c r="Y39" s="290"/>
      <c r="Z39" s="164"/>
      <c r="AD39" s="143"/>
    </row>
    <row r="40" spans="1:33" s="57" customFormat="1">
      <c r="A40" s="150"/>
      <c r="B40" s="150"/>
      <c r="C40" s="170">
        <v>2</v>
      </c>
      <c r="D40" s="174"/>
      <c r="E40" s="171" t="str">
        <f>$E$13</f>
        <v>TSV Dennach</v>
      </c>
      <c r="F40" s="163"/>
      <c r="G40" s="158">
        <f>$AG$24</f>
        <v>0</v>
      </c>
      <c r="H40" s="215">
        <f>$AE$28</f>
        <v>2</v>
      </c>
      <c r="I40" s="215">
        <f>$AG$34</f>
        <v>2</v>
      </c>
      <c r="N40" s="164"/>
      <c r="O40" s="212">
        <f ca="1">IF(COUNT($G40:$I40)&lt;&gt;0,SUMIF($E$24:$E$34,$E40,$AE$24:$AE$34)+SUMIF($G$24:$I$34,$E40,$AG$24:$AG$34),"")</f>
        <v>4</v>
      </c>
      <c r="P40" s="211" t="s">
        <v>1</v>
      </c>
      <c r="Q40" s="214">
        <f ca="1">IF(COUNT($G40:$I40)&lt;&gt;0,SUMIF($E$24:$E$34,$E40,$AG$24:$AG$34)+SUMIF($G$24:$I$34,$E40,$AE$24:$AE$34),"")</f>
        <v>2</v>
      </c>
      <c r="R40" s="164"/>
      <c r="S40" s="212">
        <f t="shared" ref="S40:S42" ca="1" si="0">IF(COUNT($G40:$I40)&lt;&gt;0,SUMIF($E$24:$E$34,$E40,$O$24:$O$34)+SUMIF($E$24:$E$34,$E40,$S$24:$S$34)+SUMIF($G$24:$I$34,$E40,$Q$24:$Q$34)+SUMIF($G$24:$I$34,$E40,$U$24:$U$34)+SUMIF($E$24:$E$34,$E40,$W$24:$W$34)+SUMIF($G$24:$I$34,$E40,$Y$24:$Y$34),"")</f>
        <v>61</v>
      </c>
      <c r="T40" s="211" t="s">
        <v>1</v>
      </c>
      <c r="U40" s="214">
        <f ca="1">IF(COUNT($G40:$I40)&lt;&gt;0,SUMIF($E$24:$E$34,$E40,$Q$24:$Q$34)+SUMIF($E$24:$E$34,$E40,$U$24:$U$34)+SUMIF($G$24:$I$34,$E40,$O$24:$O$34)++SUMIF($G$24:$I$34,$E40,$S$24:$S$34)++SUMIF($E$24:$E$34,$E40,$Y$24:$Y$34)++SUMIF($G$24:$I$34,$E40,$W$24:$W$34),"")</f>
        <v>46</v>
      </c>
      <c r="V40" s="164"/>
      <c r="W40" s="288">
        <f t="shared" ref="W40:W42" ca="1" si="1">IF($S40&lt;&gt;"",$S40-$U40,"")</f>
        <v>15</v>
      </c>
      <c r="X40" s="289"/>
      <c r="Y40" s="290"/>
      <c r="Z40" s="164"/>
      <c r="AD40" s="143"/>
    </row>
    <row r="41" spans="1:33" s="57" customFormat="1">
      <c r="A41" s="150"/>
      <c r="B41" s="150"/>
      <c r="C41" s="170">
        <v>3</v>
      </c>
      <c r="D41" s="174"/>
      <c r="E41" s="172" t="str">
        <f>$E$14</f>
        <v>TV Obernhausen</v>
      </c>
      <c r="F41" s="163"/>
      <c r="G41" s="158">
        <f>$AE$26</f>
        <v>0</v>
      </c>
      <c r="H41" s="215">
        <f>$AG$28</f>
        <v>0</v>
      </c>
      <c r="I41" s="215">
        <f>$AG$32</f>
        <v>0</v>
      </c>
      <c r="N41" s="164"/>
      <c r="O41" s="212">
        <f ca="1">IF(COUNT($G41:$I41)&lt;&gt;0,SUMIF($E$24:$E$34,$E41,$AE$24:$AE$34)+SUMIF($G$24:$I$34,$E41,$AG$24:$AG$34),"")</f>
        <v>0</v>
      </c>
      <c r="P41" s="211" t="s">
        <v>1</v>
      </c>
      <c r="Q41" s="214">
        <f ca="1">IF(COUNT($G41:$I41)&lt;&gt;0,SUMIF($E$24:$E$34,$E41,$AG$24:$AG$34)+SUMIF($G$24:$I$34,$E41,$AE$24:$AE$34),"")</f>
        <v>6</v>
      </c>
      <c r="R41" s="164"/>
      <c r="S41" s="212">
        <f t="shared" ca="1" si="0"/>
        <v>29</v>
      </c>
      <c r="T41" s="211" t="s">
        <v>1</v>
      </c>
      <c r="U41" s="214">
        <f ca="1">IF(COUNT($G41:$I41)&lt;&gt;0,SUMIF($E$24:$E$34,$E41,$Q$24:$Q$34)+SUMIF($E$24:$E$34,$E41,$U$24:$U$34)+SUMIF($G$24:$I$34,$E41,$O$24:$O$34)++SUMIF($G$24:$I$34,$E41,$S$24:$S$34)++SUMIF($E$24:$E$34,$E41,$Y$24:$Y$34)++SUMIF($G$24:$I$34,$E41,$W$24:$W$34),"")</f>
        <v>69</v>
      </c>
      <c r="V41" s="164"/>
      <c r="W41" s="288">
        <f t="shared" ca="1" si="1"/>
        <v>-40</v>
      </c>
      <c r="X41" s="289"/>
      <c r="Y41" s="290"/>
      <c r="Z41" s="164"/>
      <c r="AD41" s="143"/>
    </row>
    <row r="42" spans="1:33" s="57" customFormat="1">
      <c r="A42" s="150"/>
      <c r="B42" s="150"/>
      <c r="C42" s="183">
        <v>4</v>
      </c>
      <c r="D42" s="184"/>
      <c r="E42" s="185" t="str">
        <f>$E$15</f>
        <v>TV Vaihingen/Enz</v>
      </c>
      <c r="F42" s="163"/>
      <c r="G42" s="158">
        <f>$AG$26</f>
        <v>2</v>
      </c>
      <c r="H42" s="215">
        <f>$AE$30</f>
        <v>0</v>
      </c>
      <c r="I42" s="215">
        <f>$AE$34</f>
        <v>0</v>
      </c>
      <c r="N42" s="164"/>
      <c r="O42" s="212">
        <f ca="1">IF(COUNT($G42:$I42)&lt;&gt;0,SUMIF($E$24:$E$34,$E42,$AE$24:$AE$34)+SUMIF($G$24:$I$34,$E42,$AG$24:$AG$34),"")</f>
        <v>2</v>
      </c>
      <c r="P42" s="211" t="s">
        <v>1</v>
      </c>
      <c r="Q42" s="214">
        <f ca="1">IF(COUNT($G42:$I42)&lt;&gt;0,SUMIF($E$24:$E$34,$E42,$AG$24:$AG$34)+SUMIF($G$24:$I$34,$E42,$AE$24:$AE$34),"")</f>
        <v>4</v>
      </c>
      <c r="R42" s="164"/>
      <c r="S42" s="212">
        <f t="shared" ca="1" si="0"/>
        <v>54</v>
      </c>
      <c r="T42" s="211" t="s">
        <v>1</v>
      </c>
      <c r="U42" s="214">
        <f ca="1">IF(COUNT($G42:$I42)&lt;&gt;0,SUMIF($E$24:$E$34,$E42,$Q$24:$Q$34)+SUMIF($E$24:$E$34,$E42,$U$24:$U$34)+SUMIF($G$24:$I$34,$E42,$O$24:$O$34)++SUMIF($G$24:$I$34,$E42,$S$24:$S$34)++SUMIF($E$24:$E$34,$E42,$Y$24:$Y$34)++SUMIF($G$24:$I$34,$E42,$W$24:$W$34),"")</f>
        <v>61</v>
      </c>
      <c r="V42" s="164"/>
      <c r="W42" s="288">
        <f t="shared" ca="1" si="1"/>
        <v>-7</v>
      </c>
      <c r="X42" s="289"/>
      <c r="Y42" s="290"/>
      <c r="Z42" s="164"/>
      <c r="AD42" s="143"/>
    </row>
    <row r="43" spans="1:33" s="57" customFormat="1">
      <c r="A43" s="150"/>
      <c r="B43" s="150"/>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43"/>
      <c r="AE43" s="151"/>
      <c r="AF43" s="151"/>
      <c r="AG43" s="151"/>
    </row>
    <row r="44" spans="1:33" s="57" customFormat="1">
      <c r="A44" s="150"/>
      <c r="B44" s="150"/>
      <c r="C44" s="151"/>
      <c r="D44" s="151"/>
      <c r="E44" s="143"/>
      <c r="F44" s="143"/>
      <c r="G44" s="209"/>
      <c r="H44" s="209"/>
      <c r="I44" s="209"/>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row>
    <row r="45" spans="1:33" s="57" customFormat="1">
      <c r="C45" s="56"/>
      <c r="D45" s="56"/>
      <c r="E45" s="55"/>
      <c r="F45" s="55"/>
      <c r="G45" s="54"/>
      <c r="H45" s="54"/>
      <c r="I45" s="54"/>
      <c r="J45" s="55"/>
      <c r="K45" s="55"/>
      <c r="L45" s="55"/>
      <c r="M45" s="55"/>
      <c r="N45" s="55"/>
      <c r="O45" s="55"/>
      <c r="P45" s="55"/>
      <c r="Q45" s="55"/>
      <c r="R45" s="55"/>
      <c r="S45" s="55"/>
      <c r="T45" s="55"/>
      <c r="U45" s="55"/>
      <c r="V45" s="55"/>
      <c r="W45" s="55"/>
      <c r="X45" s="55"/>
      <c r="Y45" s="55"/>
      <c r="Z45" s="55"/>
      <c r="AA45" s="55"/>
      <c r="AB45" s="55"/>
      <c r="AC45" s="55"/>
      <c r="AE45" s="55"/>
      <c r="AF45" s="55"/>
      <c r="AG45" s="55"/>
    </row>
    <row r="46" spans="1:33">
      <c r="C46" s="58"/>
      <c r="D46" s="58"/>
    </row>
    <row r="47" spans="1:33">
      <c r="C47" s="58"/>
      <c r="D47" s="58"/>
    </row>
    <row r="48" spans="1:33">
      <c r="C48" s="58"/>
      <c r="D48" s="58"/>
    </row>
    <row r="49" spans="3:4">
      <c r="C49" s="58"/>
      <c r="D49" s="58"/>
    </row>
    <row r="50" spans="3:4">
      <c r="C50" s="58"/>
      <c r="D50" s="58"/>
    </row>
    <row r="51" spans="3:4">
      <c r="C51" s="58"/>
      <c r="D51" s="58"/>
    </row>
    <row r="52" spans="3:4">
      <c r="C52" s="58"/>
      <c r="D52" s="58"/>
    </row>
  </sheetData>
  <sheetProtection sheet="1" objects="1" scenarios="1"/>
  <mergeCells count="23">
    <mergeCell ref="W39:Y39"/>
    <mergeCell ref="W40:Y40"/>
    <mergeCell ref="W41:Y41"/>
    <mergeCell ref="W42:Y42"/>
    <mergeCell ref="G34:I34"/>
    <mergeCell ref="K34:M34"/>
    <mergeCell ref="G38:I38"/>
    <mergeCell ref="O38:Q38"/>
    <mergeCell ref="S38:U38"/>
    <mergeCell ref="W38:Y38"/>
    <mergeCell ref="G28:I28"/>
    <mergeCell ref="K28:M28"/>
    <mergeCell ref="G30:I30"/>
    <mergeCell ref="K30:M30"/>
    <mergeCell ref="G32:I32"/>
    <mergeCell ref="K32:M32"/>
    <mergeCell ref="G26:I26"/>
    <mergeCell ref="K26:M26"/>
    <mergeCell ref="O23:Q23"/>
    <mergeCell ref="S23:U23"/>
    <mergeCell ref="W23:Y23"/>
    <mergeCell ref="G24:I24"/>
    <mergeCell ref="K24:M24"/>
  </mergeCells>
  <conditionalFormatting sqref="J24:K24 J26:K26 J28:K28 J30:K30 J32:K32 J34:K34 N38:O38 R38:S38 AD38:AD42 A24:G24 A26:G26 A28:G28 A30:G30 A32:G32 A34:G34 A38:G38 A39:I42 V38:V42 N39:R42 V32:V35 AI15:AI18 AI20:AI21 W38:W39 AA11:AD37 N24:V24 N26:V26 N28:V28 N30:V30 N32:T32 N34:T34 J13:V17 A25:V25 A27:V27 A29:V29 A31:V31 A33:T33 A35:T35 A36:V37 A18:V23 A11:V12 A13:H17">
    <cfRule type="containsText" dxfId="406" priority="71" operator="containsText" text="TV Obernhausen">
      <formula>NOT(ISERROR(SEARCH("TV Obernhausen",A11)))</formula>
    </cfRule>
    <cfRule type="containsText" dxfId="405" priority="72" operator="containsText" text="TV Vaihingen/Enz">
      <formula>NOT(ISERROR(SEARCH("TV Vaihingen/Enz",A11)))</formula>
    </cfRule>
    <cfRule type="containsText" dxfId="404" priority="73" operator="containsText" text="TV Heuchlingen">
      <formula>NOT(ISERROR(SEARCH("TV Heuchlingen",A11)))</formula>
    </cfRule>
    <cfRule type="containsText" dxfId="403" priority="74" operator="containsText" text="TSV Dennach">
      <formula>NOT(ISERROR(SEARCH("TSV Dennach",A11)))</formula>
    </cfRule>
    <cfRule type="containsText" dxfId="402" priority="75" operator="containsText" text="TSV Gärtringen">
      <formula>NOT(ISERROR(SEARCH("TSV Gärtringen",A11)))</formula>
    </cfRule>
    <cfRule type="containsText" dxfId="401" priority="76" operator="containsText" text="TSV Calw">
      <formula>NOT(ISERROR(SEARCH("TSV Calw",A11)))</formula>
    </cfRule>
    <cfRule type="containsText" dxfId="400" priority="77" operator="containsText" text="TV Stammheim">
      <formula>NOT(ISERROR(SEARCH("TV Stammheim",A11)))</formula>
    </cfRule>
    <cfRule type="containsText" dxfId="399" priority="78" operator="containsText" text="TG Biberach">
      <formula>NOT(ISERROR(SEARCH("TG Biberach",A11)))</formula>
    </cfRule>
  </conditionalFormatting>
  <conditionalFormatting sqref="U32:U35">
    <cfRule type="containsText" dxfId="398" priority="63" operator="containsText" text="TV Obernhausen">
      <formula>NOT(ISERROR(SEARCH("TV Obernhausen",U32)))</formula>
    </cfRule>
    <cfRule type="containsText" dxfId="397" priority="64" operator="containsText" text="TV Vaihingen/Enz">
      <formula>NOT(ISERROR(SEARCH("TV Vaihingen/Enz",U32)))</formula>
    </cfRule>
    <cfRule type="containsText" dxfId="396" priority="65" operator="containsText" text="TV Heuchlingen">
      <formula>NOT(ISERROR(SEARCH("TV Heuchlingen",U32)))</formula>
    </cfRule>
    <cfRule type="containsText" dxfId="395" priority="66" operator="containsText" text="TSV Dennach">
      <formula>NOT(ISERROR(SEARCH("TSV Dennach",U32)))</formula>
    </cfRule>
    <cfRule type="containsText" dxfId="394" priority="67" operator="containsText" text="TSV Gärtringen">
      <formula>NOT(ISERROR(SEARCH("TSV Gärtringen",U32)))</formula>
    </cfRule>
    <cfRule type="containsText" dxfId="393" priority="68" operator="containsText" text="TSV Calw">
      <formula>NOT(ISERROR(SEARCH("TSV Calw",U32)))</formula>
    </cfRule>
    <cfRule type="containsText" dxfId="392" priority="69" operator="containsText" text="TV Stammheim">
      <formula>NOT(ISERROR(SEARCH("TV Stammheim",U32)))</formula>
    </cfRule>
    <cfRule type="containsText" dxfId="391" priority="70" operator="containsText" text="TG Biberach">
      <formula>NOT(ISERROR(SEARCH("TG Biberach",U32)))</formula>
    </cfRule>
  </conditionalFormatting>
  <conditionalFormatting sqref="S39:U42">
    <cfRule type="containsText" dxfId="390" priority="55" operator="containsText" text="TV Obernhausen">
      <formula>NOT(ISERROR(SEARCH("TV Obernhausen",S39)))</formula>
    </cfRule>
    <cfRule type="containsText" dxfId="389" priority="56" operator="containsText" text="TV Vaihingen/Enz">
      <formula>NOT(ISERROR(SEARCH("TV Vaihingen/Enz",S39)))</formula>
    </cfRule>
    <cfRule type="containsText" dxfId="388" priority="57" operator="containsText" text="TV Heuchlingen">
      <formula>NOT(ISERROR(SEARCH("TV Heuchlingen",S39)))</formula>
    </cfRule>
    <cfRule type="containsText" dxfId="387" priority="58" operator="containsText" text="TSV Dennach">
      <formula>NOT(ISERROR(SEARCH("TSV Dennach",S39)))</formula>
    </cfRule>
    <cfRule type="containsText" dxfId="386" priority="59" operator="containsText" text="TSV Gärtringen">
      <formula>NOT(ISERROR(SEARCH("TSV Gärtringen",S39)))</formula>
    </cfRule>
    <cfRule type="containsText" dxfId="385" priority="60" operator="containsText" text="TSV Calw">
      <formula>NOT(ISERROR(SEARCH("TSV Calw",S39)))</formula>
    </cfRule>
    <cfRule type="containsText" dxfId="384" priority="61" operator="containsText" text="TV Stammheim">
      <formula>NOT(ISERROR(SEARCH("TV Stammheim",S39)))</formula>
    </cfRule>
    <cfRule type="containsText" dxfId="383" priority="62" operator="containsText" text="TG Biberach">
      <formula>NOT(ISERROR(SEARCH("TG Biberach",S39)))</formula>
    </cfRule>
  </conditionalFormatting>
  <conditionalFormatting sqref="J24:K24 J26:K26 J28:K28 J30:K30 J32:K32 J34:K34 N38:O38 R38:S38 AD38:AD42 A24:G24 A26:G26 A28:G28 A30:G30 A32:G32 A34:G34 A38:G38 A39:I42 V38:V42 V32:V35 N39:U42 AI15:AI18 AI20:AI21 W38:W39 AA11:AD37 N24:V24 N26:V26 N28:V28 N30:V30 N32:T32 N34:T34 J13:V17 A25:V25 A27:V27 A29:V29 A31:V31 A33:T33 A35:T35 A36:V37 A18:V23 A11:V12 A13:H17">
    <cfRule type="containsText" dxfId="382" priority="79" operator="containsText" text="TV Hohenklingen">
      <formula>NOT(ISERROR(SEARCH("TV Hohenklingen",A11)))</formula>
    </cfRule>
  </conditionalFormatting>
  <conditionalFormatting sqref="W32:X35 W36:Z37 Z38:Z42 Z32:Z35 W11:Z31">
    <cfRule type="containsText" dxfId="381" priority="45" operator="containsText" text="TV Obernhausen">
      <formula>NOT(ISERROR(SEARCH("TV Obernhausen",W11)))</formula>
    </cfRule>
    <cfRule type="containsText" dxfId="380" priority="46" operator="containsText" text="TV Vaihingen/Enz">
      <formula>NOT(ISERROR(SEARCH("TV Vaihingen/Enz",W11)))</formula>
    </cfRule>
    <cfRule type="containsText" dxfId="379" priority="47" operator="containsText" text="TV Heuchlingen">
      <formula>NOT(ISERROR(SEARCH("TV Heuchlingen",W11)))</formula>
    </cfRule>
    <cfRule type="containsText" dxfId="378" priority="48" operator="containsText" text="TSV Dennach">
      <formula>NOT(ISERROR(SEARCH("TSV Dennach",W11)))</formula>
    </cfRule>
    <cfRule type="containsText" dxfId="377" priority="49" operator="containsText" text="TSV Gärtringen">
      <formula>NOT(ISERROR(SEARCH("TSV Gärtringen",W11)))</formula>
    </cfRule>
    <cfRule type="containsText" dxfId="376" priority="50" operator="containsText" text="TSV Calw">
      <formula>NOT(ISERROR(SEARCH("TSV Calw",W11)))</formula>
    </cfRule>
    <cfRule type="containsText" dxfId="375" priority="51" operator="containsText" text="TV Stammheim">
      <formula>NOT(ISERROR(SEARCH("TV Stammheim",W11)))</formula>
    </cfRule>
    <cfRule type="containsText" dxfId="374" priority="52" operator="containsText" text="TG Biberach">
      <formula>NOT(ISERROR(SEARCH("TG Biberach",W11)))</formula>
    </cfRule>
  </conditionalFormatting>
  <conditionalFormatting sqref="Y32:Y35">
    <cfRule type="containsText" dxfId="373" priority="37" operator="containsText" text="TV Obernhausen">
      <formula>NOT(ISERROR(SEARCH("TV Obernhausen",Y32)))</formula>
    </cfRule>
    <cfRule type="containsText" dxfId="372" priority="38" operator="containsText" text="TV Vaihingen/Enz">
      <formula>NOT(ISERROR(SEARCH("TV Vaihingen/Enz",Y32)))</formula>
    </cfRule>
    <cfRule type="containsText" dxfId="371" priority="39" operator="containsText" text="TV Heuchlingen">
      <formula>NOT(ISERROR(SEARCH("TV Heuchlingen",Y32)))</formula>
    </cfRule>
    <cfRule type="containsText" dxfId="370" priority="40" operator="containsText" text="TSV Dennach">
      <formula>NOT(ISERROR(SEARCH("TSV Dennach",Y32)))</formula>
    </cfRule>
    <cfRule type="containsText" dxfId="369" priority="41" operator="containsText" text="TSV Gärtringen">
      <formula>NOT(ISERROR(SEARCH("TSV Gärtringen",Y32)))</formula>
    </cfRule>
    <cfRule type="containsText" dxfId="368" priority="42" operator="containsText" text="TSV Calw">
      <formula>NOT(ISERROR(SEARCH("TSV Calw",Y32)))</formula>
    </cfRule>
    <cfRule type="containsText" dxfId="367" priority="43" operator="containsText" text="TV Stammheim">
      <formula>NOT(ISERROR(SEARCH("TV Stammheim",Y32)))</formula>
    </cfRule>
    <cfRule type="containsText" dxfId="366" priority="44" operator="containsText" text="TG Biberach">
      <formula>NOT(ISERROR(SEARCH("TG Biberach",Y32)))</formula>
    </cfRule>
  </conditionalFormatting>
  <conditionalFormatting sqref="AE11:AG37">
    <cfRule type="containsText" dxfId="365" priority="28" operator="containsText" text="TV Obernhausen">
      <formula>NOT(ISERROR(SEARCH("TV Obernhausen",AE11)))</formula>
    </cfRule>
    <cfRule type="containsText" dxfId="364" priority="29" operator="containsText" text="TV Vaihingen/Enz">
      <formula>NOT(ISERROR(SEARCH("TV Vaihingen/Enz",AE11)))</formula>
    </cfRule>
    <cfRule type="containsText" dxfId="363" priority="30" operator="containsText" text="TV Heuchlingen">
      <formula>NOT(ISERROR(SEARCH("TV Heuchlingen",AE11)))</formula>
    </cfRule>
    <cfRule type="containsText" dxfId="362" priority="31" operator="containsText" text="TSV Dennach">
      <formula>NOT(ISERROR(SEARCH("TSV Dennach",AE11)))</formula>
    </cfRule>
    <cfRule type="containsText" dxfId="361" priority="32" operator="containsText" text="TSV Gärtringen">
      <formula>NOT(ISERROR(SEARCH("TSV Gärtringen",AE11)))</formula>
    </cfRule>
    <cfRule type="containsText" dxfId="360" priority="33" operator="containsText" text="TSV Calw">
      <formula>NOT(ISERROR(SEARCH("TSV Calw",AE11)))</formula>
    </cfRule>
    <cfRule type="containsText" dxfId="359" priority="34" operator="containsText" text="TV Stammheim">
      <formula>NOT(ISERROR(SEARCH("TV Stammheim",AE11)))</formula>
    </cfRule>
    <cfRule type="containsText" dxfId="358" priority="35" operator="containsText" text="TG Biberach">
      <formula>NOT(ISERROR(SEARCH("TG Biberach",AE11)))</formula>
    </cfRule>
  </conditionalFormatting>
  <conditionalFormatting sqref="W40">
    <cfRule type="containsText" dxfId="357" priority="19" operator="containsText" text="TV Obernhausen">
      <formula>NOT(ISERROR(SEARCH("TV Obernhausen",W40)))</formula>
    </cfRule>
    <cfRule type="containsText" dxfId="356" priority="20" operator="containsText" text="TV Vaihingen/Enz">
      <formula>NOT(ISERROR(SEARCH("TV Vaihingen/Enz",W40)))</formula>
    </cfRule>
    <cfRule type="containsText" dxfId="355" priority="21" operator="containsText" text="TV Heuchlingen">
      <formula>NOT(ISERROR(SEARCH("TV Heuchlingen",W40)))</formula>
    </cfRule>
    <cfRule type="containsText" dxfId="354" priority="22" operator="containsText" text="TSV Dennach">
      <formula>NOT(ISERROR(SEARCH("TSV Dennach",W40)))</formula>
    </cfRule>
    <cfRule type="containsText" dxfId="353" priority="23" operator="containsText" text="TSV Gärtringen">
      <formula>NOT(ISERROR(SEARCH("TSV Gärtringen",W40)))</formula>
    </cfRule>
    <cfRule type="containsText" dxfId="352" priority="24" operator="containsText" text="TSV Calw">
      <formula>NOT(ISERROR(SEARCH("TSV Calw",W40)))</formula>
    </cfRule>
    <cfRule type="containsText" dxfId="351" priority="25" operator="containsText" text="TV Stammheim">
      <formula>NOT(ISERROR(SEARCH("TV Stammheim",W40)))</formula>
    </cfRule>
    <cfRule type="containsText" dxfId="350" priority="26" operator="containsText" text="TG Biberach">
      <formula>NOT(ISERROR(SEARCH("TG Biberach",W40)))</formula>
    </cfRule>
  </conditionalFormatting>
  <conditionalFormatting sqref="W40">
    <cfRule type="containsText" dxfId="349" priority="27" operator="containsText" text="TV Hohenklingen">
      <formula>NOT(ISERROR(SEARCH("TV Hohenklingen",W40)))</formula>
    </cfRule>
  </conditionalFormatting>
  <conditionalFormatting sqref="W41">
    <cfRule type="containsText" dxfId="348" priority="10" operator="containsText" text="TV Obernhausen">
      <formula>NOT(ISERROR(SEARCH("TV Obernhausen",W41)))</formula>
    </cfRule>
    <cfRule type="containsText" dxfId="347" priority="11" operator="containsText" text="TV Vaihingen/Enz">
      <formula>NOT(ISERROR(SEARCH("TV Vaihingen/Enz",W41)))</formula>
    </cfRule>
    <cfRule type="containsText" dxfId="346" priority="12" operator="containsText" text="TV Heuchlingen">
      <formula>NOT(ISERROR(SEARCH("TV Heuchlingen",W41)))</formula>
    </cfRule>
    <cfRule type="containsText" dxfId="345" priority="13" operator="containsText" text="TSV Dennach">
      <formula>NOT(ISERROR(SEARCH("TSV Dennach",W41)))</formula>
    </cfRule>
    <cfRule type="containsText" dxfId="344" priority="14" operator="containsText" text="TSV Gärtringen">
      <formula>NOT(ISERROR(SEARCH("TSV Gärtringen",W41)))</formula>
    </cfRule>
    <cfRule type="containsText" dxfId="343" priority="15" operator="containsText" text="TSV Calw">
      <formula>NOT(ISERROR(SEARCH("TSV Calw",W41)))</formula>
    </cfRule>
    <cfRule type="containsText" dxfId="342" priority="16" operator="containsText" text="TV Stammheim">
      <formula>NOT(ISERROR(SEARCH("TV Stammheim",W41)))</formula>
    </cfRule>
    <cfRule type="containsText" dxfId="341" priority="17" operator="containsText" text="TG Biberach">
      <formula>NOT(ISERROR(SEARCH("TG Biberach",W41)))</formula>
    </cfRule>
  </conditionalFormatting>
  <conditionalFormatting sqref="W41">
    <cfRule type="containsText" dxfId="340" priority="18" operator="containsText" text="TV Hohenklingen">
      <formula>NOT(ISERROR(SEARCH("TV Hohenklingen",W41)))</formula>
    </cfRule>
  </conditionalFormatting>
  <conditionalFormatting sqref="W42">
    <cfRule type="containsText" dxfId="339" priority="1" operator="containsText" text="TV Obernhausen">
      <formula>NOT(ISERROR(SEARCH("TV Obernhausen",W42)))</formula>
    </cfRule>
    <cfRule type="containsText" dxfId="338" priority="2" operator="containsText" text="TV Vaihingen/Enz">
      <formula>NOT(ISERROR(SEARCH("TV Vaihingen/Enz",W42)))</formula>
    </cfRule>
    <cfRule type="containsText" dxfId="337" priority="3" operator="containsText" text="TV Heuchlingen">
      <formula>NOT(ISERROR(SEARCH("TV Heuchlingen",W42)))</formula>
    </cfRule>
    <cfRule type="containsText" dxfId="336" priority="4" operator="containsText" text="TSV Dennach">
      <formula>NOT(ISERROR(SEARCH("TSV Dennach",W42)))</formula>
    </cfRule>
    <cfRule type="containsText" dxfId="335" priority="5" operator="containsText" text="TSV Gärtringen">
      <formula>NOT(ISERROR(SEARCH("TSV Gärtringen",W42)))</formula>
    </cfRule>
    <cfRule type="containsText" dxfId="334" priority="6" operator="containsText" text="TSV Calw">
      <formula>NOT(ISERROR(SEARCH("TSV Calw",W42)))</formula>
    </cfRule>
    <cfRule type="containsText" dxfId="333" priority="7" operator="containsText" text="TV Stammheim">
      <formula>NOT(ISERROR(SEARCH("TV Stammheim",W42)))</formula>
    </cfRule>
    <cfRule type="containsText" dxfId="332" priority="8" operator="containsText" text="TG Biberach">
      <formula>NOT(ISERROR(SEARCH("TG Biberach",W42)))</formula>
    </cfRule>
  </conditionalFormatting>
  <conditionalFormatting sqref="W42">
    <cfRule type="containsText" dxfId="331" priority="9" operator="containsText" text="TV Hohenklingen">
      <formula>NOT(ISERROR(SEARCH("TV Hohenklingen",W42)))</formula>
    </cfRule>
  </conditionalFormatting>
  <hyperlinks>
    <hyperlink ref="E2" r:id="rId1"/>
  </hyperlinks>
  <pageMargins left="0.29527559055118113" right="0.29527559055118113" top="0.98425196850393704" bottom="0.98425196850393704" header="0.51181102362204722" footer="0.51181102362204722"/>
  <pageSetup paperSize="9" scale="86" orientation="portrait" horizontalDpi="300" verticalDpi="300" r:id="rId2"/>
  <headerFooter alignWithMargins="0">
    <oddHeader>&amp;C&amp;"-,Standard"&amp;18Spielplan Faustball Halle 2018/2019 U18 weiblich 
&amp;14Vorrunde 1. Spieltag</oddHeader>
    <oddFooter>&amp;LHallensaison 2018/2019 U18 weiblich&amp;CSeite &amp;P&amp;RErstellt am: &amp;D</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80" operator="containsText" id="{9B97DE72-BA69-4CE4-B151-08BA3D4B3A0D}">
            <xm:f>NOT(ISERROR(SEARCH(#REF!,U32)))</xm:f>
            <xm:f>#REF!</xm:f>
            <x14:dxf>
              <font>
                <color rgb="FF9C0006"/>
              </font>
              <fill>
                <patternFill>
                  <bgColor rgb="FFFFC7CE"/>
                </patternFill>
              </fill>
            </x14:dxf>
          </x14:cfRule>
          <xm:sqref>U32:U35</xm:sqref>
        </x14:conditionalFormatting>
        <x14:conditionalFormatting xmlns:xm="http://schemas.microsoft.com/office/excel/2006/main">
          <x14:cfRule type="containsText" priority="53" operator="containsText" id="{A82E3B55-303B-4B5C-8305-121B863A997D}">
            <xm:f>NOT(ISERROR(SEARCH(#REF!,W11)))</xm:f>
            <xm:f>#REF!</xm:f>
            <x14:dxf>
              <font>
                <color auto="1"/>
              </font>
              <fill>
                <patternFill>
                  <bgColor theme="4"/>
                </patternFill>
              </fill>
              <border>
                <left/>
                <right/>
                <top/>
                <bottom/>
              </border>
            </x14:dxf>
          </x14:cfRule>
          <xm:sqref>W32:X35 W36:Z37 W11:Z31 Z38:Z42 Z32:Z35</xm:sqref>
        </x14:conditionalFormatting>
        <x14:conditionalFormatting xmlns:xm="http://schemas.microsoft.com/office/excel/2006/main">
          <x14:cfRule type="containsText" priority="54" operator="containsText" id="{2D9D6432-5E8A-4F6D-A328-6450B33BCC41}">
            <xm:f>NOT(ISERROR(SEARCH(#REF!,Y32)))</xm:f>
            <xm:f>#REF!</xm:f>
            <x14:dxf>
              <font>
                <color rgb="FF9C0006"/>
              </font>
              <fill>
                <patternFill>
                  <bgColor rgb="FFFFC7CE"/>
                </patternFill>
              </fill>
            </x14:dxf>
          </x14:cfRule>
          <xm:sqref>Y32:Y35</xm:sqref>
        </x14:conditionalFormatting>
        <x14:conditionalFormatting xmlns:xm="http://schemas.microsoft.com/office/excel/2006/main">
          <x14:cfRule type="containsText" priority="36" operator="containsText" id="{16C33CD0-F0FD-4CBC-9402-6FCCBB26E5F1}">
            <xm:f>NOT(ISERROR(SEARCH(#REF!,AE11)))</xm:f>
            <xm:f>#REF!</xm:f>
            <x14:dxf>
              <font>
                <color auto="1"/>
              </font>
              <fill>
                <patternFill>
                  <bgColor theme="4"/>
                </patternFill>
              </fill>
              <border>
                <left/>
                <right/>
                <top/>
                <bottom/>
              </border>
            </x14:dxf>
          </x14:cfRule>
          <xm:sqref>AE11:AG37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I66"/>
  <sheetViews>
    <sheetView showGridLines="0" tabSelected="1" view="pageLayout" zoomScaleNormal="100" workbookViewId="0">
      <selection activeCell="E6" sqref="E6"/>
    </sheetView>
  </sheetViews>
  <sheetFormatPr baseColWidth="10" defaultColWidth="1.5703125" defaultRowHeight="12.75"/>
  <cols>
    <col min="1" max="1" width="4.85546875" style="58" customWidth="1"/>
    <col min="2" max="2" width="3.28515625" style="58" bestFit="1" customWidth="1"/>
    <col min="3" max="3" width="4.140625" style="59" customWidth="1"/>
    <col min="4" max="4" width="1.140625" style="59" hidden="1" customWidth="1"/>
    <col min="5" max="5" width="18" style="60" customWidth="1"/>
    <col min="6" max="6" width="2.85546875" style="60" customWidth="1"/>
    <col min="7" max="9" width="4.7109375" style="61" customWidth="1"/>
    <col min="10" max="13" width="4.7109375" style="60" customWidth="1"/>
    <col min="14" max="14" width="1.42578125" style="60" customWidth="1"/>
    <col min="15" max="15" width="3" style="60" bestFit="1" customWidth="1"/>
    <col min="16" max="16" width="1.5703125" style="60" bestFit="1" customWidth="1"/>
    <col min="17" max="17" width="3" style="60" bestFit="1" customWidth="1"/>
    <col min="18" max="18" width="1.42578125" style="60" customWidth="1"/>
    <col min="19" max="19" width="4" style="60" bestFit="1" customWidth="1"/>
    <col min="20" max="20" width="1.5703125" style="60" bestFit="1" customWidth="1"/>
    <col min="21" max="21" width="3" style="60" bestFit="1" customWidth="1"/>
    <col min="22" max="22" width="1.28515625" style="60" customWidth="1"/>
    <col min="23" max="23" width="3" style="60" bestFit="1" customWidth="1"/>
    <col min="24" max="24" width="1.5703125" style="60" bestFit="1" customWidth="1"/>
    <col min="25" max="25" width="3" style="60" bestFit="1" customWidth="1"/>
    <col min="26" max="27" width="2.42578125" style="60" customWidth="1"/>
    <col min="28" max="28" width="1.5703125" style="60" bestFit="1" customWidth="1"/>
    <col min="29" max="29" width="2.42578125" style="60" customWidth="1"/>
    <col min="30" max="30" width="1.28515625" style="58" customWidth="1"/>
    <col min="31" max="31" width="2.42578125" style="60" customWidth="1"/>
    <col min="32" max="32" width="1.5703125" style="60" bestFit="1" customWidth="1"/>
    <col min="33" max="33" width="2.42578125" style="60" customWidth="1"/>
    <col min="34" max="16384" width="1.5703125" style="58"/>
  </cols>
  <sheetData>
    <row r="1" spans="1:35" s="33" customFormat="1">
      <c r="A1" s="36" t="s">
        <v>3</v>
      </c>
      <c r="B1" s="36"/>
      <c r="E1" s="35" t="s">
        <v>364</v>
      </c>
      <c r="T1" s="38"/>
      <c r="U1" s="38"/>
      <c r="V1" s="38"/>
      <c r="X1" s="38"/>
      <c r="Y1" s="38"/>
      <c r="Z1" s="38"/>
      <c r="AA1" s="38"/>
      <c r="AB1" s="38"/>
      <c r="AC1" s="38"/>
      <c r="AE1" s="38"/>
      <c r="AF1" s="38"/>
      <c r="AG1" s="38"/>
    </row>
    <row r="2" spans="1:35" s="41" customFormat="1">
      <c r="A2" s="37" t="s">
        <v>81</v>
      </c>
      <c r="B2" s="37"/>
      <c r="E2" s="51" t="s">
        <v>384</v>
      </c>
      <c r="F2" s="33"/>
      <c r="G2" s="43"/>
      <c r="H2" s="43"/>
      <c r="I2" s="43"/>
      <c r="J2" s="39"/>
      <c r="K2" s="39"/>
      <c r="L2" s="39"/>
      <c r="M2" s="39"/>
      <c r="N2" s="39"/>
      <c r="O2" s="40"/>
      <c r="P2" s="40"/>
      <c r="Q2" s="40"/>
      <c r="R2" s="39"/>
      <c r="T2" s="42"/>
      <c r="V2" s="43"/>
      <c r="X2" s="42"/>
      <c r="Z2" s="43"/>
    </row>
    <row r="3" spans="1:35" s="41" customFormat="1">
      <c r="A3" s="37"/>
      <c r="B3" s="37"/>
      <c r="E3" s="51"/>
      <c r="F3" s="33"/>
      <c r="G3" s="43"/>
      <c r="H3" s="43"/>
      <c r="I3" s="43"/>
      <c r="J3" s="39"/>
      <c r="K3" s="39"/>
      <c r="L3" s="39"/>
      <c r="M3" s="39"/>
      <c r="N3" s="39"/>
      <c r="O3" s="40"/>
      <c r="P3" s="40"/>
      <c r="Q3" s="40"/>
      <c r="R3" s="39"/>
      <c r="T3" s="42"/>
      <c r="V3" s="43"/>
      <c r="X3" s="42"/>
      <c r="Z3" s="43"/>
    </row>
    <row r="4" spans="1:35" s="33" customFormat="1">
      <c r="A4" s="36" t="s">
        <v>5</v>
      </c>
      <c r="B4" s="36"/>
      <c r="E4" s="51" t="s">
        <v>385</v>
      </c>
      <c r="J4" s="44"/>
      <c r="K4" s="44"/>
      <c r="L4" s="44"/>
      <c r="M4" s="44"/>
      <c r="N4" s="44"/>
      <c r="O4" s="44"/>
      <c r="P4" s="44"/>
      <c r="Q4" s="44"/>
      <c r="R4" s="44"/>
      <c r="T4" s="38"/>
      <c r="U4" s="38"/>
      <c r="V4" s="38"/>
      <c r="X4" s="38"/>
      <c r="Y4" s="38"/>
      <c r="Z4" s="38"/>
      <c r="AA4" s="38"/>
      <c r="AB4" s="38"/>
      <c r="AC4" s="38"/>
      <c r="AE4" s="38"/>
      <c r="AF4" s="38"/>
      <c r="AG4" s="38"/>
    </row>
    <row r="5" spans="1:35" s="33" customFormat="1">
      <c r="A5" s="36" t="s">
        <v>4</v>
      </c>
      <c r="B5" s="36"/>
      <c r="E5" s="264" t="s">
        <v>386</v>
      </c>
      <c r="J5" s="44"/>
      <c r="K5" s="44"/>
      <c r="L5" s="44"/>
      <c r="M5" s="44"/>
      <c r="N5" s="44"/>
      <c r="O5" s="44"/>
      <c r="P5" s="44"/>
      <c r="Q5" s="44"/>
      <c r="R5" s="44"/>
      <c r="S5" s="38"/>
      <c r="T5" s="38"/>
      <c r="U5" s="38"/>
      <c r="V5" s="38"/>
      <c r="W5" s="38"/>
      <c r="X5" s="38"/>
      <c r="Y5" s="38"/>
      <c r="Z5" s="38"/>
      <c r="AA5" s="38"/>
      <c r="AB5" s="38"/>
      <c r="AC5" s="38"/>
      <c r="AE5" s="38"/>
      <c r="AF5" s="38"/>
      <c r="AG5" s="38"/>
    </row>
    <row r="6" spans="1:35" s="33" customFormat="1">
      <c r="A6" s="36"/>
      <c r="B6" s="36"/>
      <c r="S6" s="38"/>
      <c r="T6" s="38"/>
      <c r="U6" s="38"/>
      <c r="V6" s="38"/>
      <c r="W6" s="38"/>
      <c r="X6" s="38"/>
      <c r="Y6" s="38"/>
      <c r="Z6" s="38"/>
      <c r="AA6" s="38"/>
      <c r="AB6" s="38"/>
      <c r="AC6" s="38"/>
      <c r="AE6" s="38"/>
      <c r="AF6" s="38"/>
      <c r="AG6" s="38"/>
    </row>
    <row r="7" spans="1:35" s="33" customFormat="1">
      <c r="A7" s="34" t="s">
        <v>72</v>
      </c>
      <c r="B7" s="34"/>
      <c r="E7" s="45" t="s">
        <v>365</v>
      </c>
      <c r="J7" s="45"/>
      <c r="K7" s="45"/>
      <c r="L7" s="45"/>
      <c r="M7" s="45"/>
      <c r="N7" s="45"/>
      <c r="O7" s="45"/>
      <c r="P7" s="45"/>
      <c r="Q7" s="45"/>
      <c r="R7" s="45"/>
      <c r="S7" s="46"/>
      <c r="T7" s="46"/>
      <c r="U7" s="46"/>
      <c r="V7" s="46"/>
      <c r="W7" s="46"/>
      <c r="X7" s="46"/>
      <c r="Y7" s="46"/>
      <c r="Z7" s="46"/>
      <c r="AA7" s="46"/>
      <c r="AB7" s="46"/>
      <c r="AC7" s="46"/>
      <c r="AE7" s="46"/>
      <c r="AF7" s="46"/>
      <c r="AG7" s="46"/>
    </row>
    <row r="8" spans="1:35" s="33" customFormat="1">
      <c r="A8" s="36"/>
      <c r="B8" s="36"/>
      <c r="E8" s="45" t="s">
        <v>357</v>
      </c>
      <c r="G8" s="47"/>
      <c r="H8" s="47"/>
      <c r="I8" s="47"/>
      <c r="S8" s="38"/>
      <c r="T8" s="38"/>
      <c r="U8" s="38"/>
      <c r="V8" s="38"/>
      <c r="W8" s="38"/>
      <c r="X8" s="38"/>
      <c r="Y8" s="38"/>
      <c r="Z8" s="38"/>
      <c r="AA8" s="38"/>
      <c r="AB8" s="38"/>
      <c r="AC8" s="38"/>
      <c r="AE8" s="38"/>
      <c r="AF8" s="38"/>
      <c r="AG8" s="38"/>
    </row>
    <row r="9" spans="1:35" s="33" customFormat="1">
      <c r="A9" s="36"/>
      <c r="B9" s="36"/>
      <c r="E9" s="45"/>
      <c r="G9" s="47"/>
      <c r="H9" s="47"/>
      <c r="I9" s="47"/>
      <c r="S9" s="38"/>
      <c r="T9" s="38"/>
      <c r="U9" s="38"/>
      <c r="V9" s="38"/>
      <c r="W9" s="38"/>
      <c r="X9" s="38"/>
      <c r="Y9" s="38"/>
      <c r="Z9" s="38"/>
      <c r="AA9" s="38"/>
      <c r="AB9" s="38"/>
      <c r="AC9" s="38"/>
      <c r="AE9" s="38"/>
      <c r="AF9" s="38"/>
      <c r="AG9" s="38"/>
    </row>
    <row r="10" spans="1:35" s="54" customFormat="1">
      <c r="A10" s="52" t="s">
        <v>296</v>
      </c>
      <c r="B10" s="52"/>
      <c r="E10" s="53"/>
      <c r="F10" s="32"/>
      <c r="G10" s="137"/>
      <c r="H10" s="137"/>
      <c r="I10" s="137"/>
      <c r="T10" s="55"/>
      <c r="U10" s="55"/>
      <c r="V10" s="55"/>
      <c r="X10" s="55"/>
      <c r="Y10" s="55"/>
      <c r="Z10" s="55"/>
      <c r="AB10" s="55"/>
      <c r="AC10" s="55"/>
      <c r="AF10" s="55"/>
      <c r="AG10" s="55"/>
    </row>
    <row r="11" spans="1:35" s="54" customFormat="1">
      <c r="A11" s="138"/>
      <c r="B11" s="138"/>
      <c r="C11" s="258"/>
      <c r="D11" s="258"/>
      <c r="E11" s="140"/>
      <c r="F11" s="141"/>
      <c r="G11" s="142"/>
      <c r="H11" s="142"/>
      <c r="I11" s="142"/>
      <c r="J11" s="258"/>
      <c r="K11" s="258"/>
      <c r="L11" s="258"/>
      <c r="M11" s="258"/>
      <c r="N11" s="258"/>
      <c r="O11" s="258"/>
      <c r="P11" s="258"/>
      <c r="Q11" s="258"/>
      <c r="R11" s="258"/>
      <c r="S11" s="258"/>
      <c r="T11" s="143"/>
      <c r="U11" s="143"/>
      <c r="V11" s="143"/>
      <c r="W11" s="258"/>
      <c r="X11" s="143"/>
      <c r="Y11" s="143"/>
      <c r="Z11" s="143"/>
      <c r="AA11" s="258"/>
      <c r="AB11" s="143"/>
      <c r="AC11" s="143"/>
      <c r="AD11" s="258"/>
      <c r="AE11" s="258"/>
      <c r="AF11" s="143"/>
      <c r="AG11" s="143"/>
    </row>
    <row r="12" spans="1:35" s="54" customFormat="1">
      <c r="A12" s="258"/>
      <c r="B12" s="258"/>
      <c r="C12" s="144">
        <v>1</v>
      </c>
      <c r="D12" s="144"/>
      <c r="E12" s="258" t="s">
        <v>86</v>
      </c>
      <c r="F12" s="141"/>
      <c r="G12" s="258"/>
      <c r="H12" s="258"/>
      <c r="I12" s="258"/>
      <c r="J12" s="258"/>
      <c r="K12" s="258"/>
      <c r="L12" s="258"/>
      <c r="M12" s="258"/>
      <c r="N12" s="258"/>
      <c r="O12" s="258"/>
      <c r="P12" s="258"/>
      <c r="Q12" s="258"/>
      <c r="R12" s="258"/>
      <c r="S12" s="258"/>
      <c r="T12" s="143"/>
      <c r="U12" s="143"/>
      <c r="V12" s="143"/>
      <c r="W12" s="258"/>
      <c r="X12" s="143"/>
      <c r="Y12" s="143"/>
      <c r="Z12" s="143"/>
      <c r="AA12" s="258"/>
      <c r="AB12" s="143"/>
      <c r="AC12" s="143"/>
      <c r="AD12" s="258"/>
      <c r="AE12" s="258"/>
      <c r="AF12" s="143"/>
      <c r="AG12" s="143"/>
    </row>
    <row r="13" spans="1:35" s="54" customFormat="1">
      <c r="A13" s="258"/>
      <c r="B13" s="258"/>
      <c r="C13" s="144">
        <v>2</v>
      </c>
      <c r="D13" s="144"/>
      <c r="E13" s="258" t="s">
        <v>85</v>
      </c>
      <c r="F13" s="141"/>
      <c r="G13" s="258"/>
      <c r="H13" s="258"/>
      <c r="I13" s="66" t="s">
        <v>82</v>
      </c>
      <c r="J13" s="258"/>
      <c r="K13" s="258"/>
      <c r="L13" s="258"/>
      <c r="M13" s="258"/>
      <c r="N13" s="258"/>
      <c r="O13" s="258"/>
      <c r="P13" s="258"/>
      <c r="Q13" s="258"/>
      <c r="R13" s="258"/>
      <c r="S13" s="258"/>
      <c r="T13" s="143"/>
      <c r="U13" s="143"/>
      <c r="V13" s="143"/>
      <c r="W13" s="258"/>
      <c r="X13" s="143"/>
      <c r="Y13" s="143"/>
      <c r="Z13" s="143"/>
      <c r="AA13" s="258"/>
      <c r="AB13" s="143"/>
      <c r="AC13" s="143"/>
      <c r="AD13" s="258"/>
      <c r="AE13" s="258"/>
      <c r="AF13" s="143"/>
      <c r="AG13" s="143"/>
    </row>
    <row r="14" spans="1:35" s="54" customFormat="1">
      <c r="A14" s="258"/>
      <c r="B14" s="258"/>
      <c r="C14" s="144">
        <v>3</v>
      </c>
      <c r="D14" s="144"/>
      <c r="E14" s="141" t="s">
        <v>84</v>
      </c>
      <c r="F14" s="145"/>
      <c r="G14" s="258"/>
      <c r="H14" s="258"/>
      <c r="I14" s="50" t="s">
        <v>80</v>
      </c>
      <c r="J14" s="258"/>
      <c r="K14" s="258"/>
      <c r="L14" s="258"/>
      <c r="M14" s="258"/>
      <c r="N14" s="258"/>
      <c r="O14" s="258"/>
      <c r="P14" s="258"/>
      <c r="Q14" s="258"/>
      <c r="R14" s="258"/>
      <c r="S14" s="258"/>
      <c r="T14" s="143"/>
      <c r="U14" s="143"/>
      <c r="V14" s="143"/>
      <c r="W14" s="258"/>
      <c r="X14" s="143"/>
      <c r="Y14" s="143"/>
      <c r="Z14" s="143"/>
      <c r="AA14" s="258"/>
      <c r="AB14" s="143"/>
      <c r="AC14" s="143"/>
      <c r="AD14" s="258"/>
      <c r="AE14" s="258"/>
      <c r="AF14" s="143"/>
      <c r="AG14" s="143"/>
    </row>
    <row r="15" spans="1:35" s="54" customFormat="1">
      <c r="A15" s="258"/>
      <c r="B15" s="258"/>
      <c r="C15" s="144">
        <v>4</v>
      </c>
      <c r="D15" s="144"/>
      <c r="E15" s="147" t="s">
        <v>88</v>
      </c>
      <c r="F15" s="146"/>
      <c r="G15" s="258"/>
      <c r="H15" s="258"/>
      <c r="I15" s="48" t="s">
        <v>363</v>
      </c>
      <c r="J15" s="258"/>
      <c r="K15" s="258"/>
      <c r="L15" s="258"/>
      <c r="M15" s="258"/>
      <c r="N15" s="258"/>
      <c r="O15" s="258"/>
      <c r="P15" s="258"/>
      <c r="Q15" s="258"/>
      <c r="R15" s="258"/>
      <c r="S15" s="143"/>
      <c r="T15" s="143"/>
      <c r="U15" s="143"/>
      <c r="V15" s="143"/>
      <c r="W15" s="143"/>
      <c r="X15" s="143"/>
      <c r="Y15" s="143"/>
      <c r="Z15" s="143"/>
      <c r="AA15" s="143"/>
      <c r="AB15" s="143"/>
      <c r="AC15" s="143"/>
      <c r="AD15" s="258"/>
      <c r="AE15" s="143"/>
      <c r="AF15" s="143"/>
      <c r="AG15" s="143"/>
      <c r="AI15" s="145"/>
    </row>
    <row r="16" spans="1:35" s="33" customFormat="1">
      <c r="A16" s="147"/>
      <c r="B16" s="147"/>
      <c r="C16" s="148">
        <v>5</v>
      </c>
      <c r="D16" s="148"/>
      <c r="E16" s="147" t="s">
        <v>289</v>
      </c>
      <c r="F16" s="147"/>
      <c r="G16" s="147"/>
      <c r="H16" s="147"/>
      <c r="I16" s="49" t="s">
        <v>76</v>
      </c>
      <c r="J16" s="147"/>
      <c r="K16" s="147"/>
      <c r="L16" s="147"/>
      <c r="M16" s="147"/>
      <c r="N16" s="147"/>
      <c r="O16" s="147"/>
      <c r="P16" s="147"/>
      <c r="Q16" s="147"/>
      <c r="R16" s="147"/>
      <c r="S16" s="149"/>
      <c r="T16" s="149"/>
      <c r="U16" s="149"/>
      <c r="V16" s="149"/>
      <c r="W16" s="149"/>
      <c r="X16" s="149"/>
      <c r="Y16" s="149"/>
      <c r="Z16" s="149"/>
      <c r="AA16" s="149"/>
      <c r="AB16" s="149"/>
      <c r="AC16" s="149"/>
      <c r="AD16" s="147"/>
      <c r="AE16" s="149"/>
      <c r="AF16" s="149"/>
      <c r="AG16" s="149"/>
      <c r="AI16" s="258"/>
    </row>
    <row r="17" spans="1:35" s="33" customFormat="1">
      <c r="A17" s="147"/>
      <c r="B17" s="147"/>
      <c r="C17" s="148">
        <v>6</v>
      </c>
      <c r="D17" s="148"/>
      <c r="E17" s="147" t="s">
        <v>87</v>
      </c>
      <c r="F17" s="147"/>
      <c r="G17" s="147"/>
      <c r="H17" s="147"/>
      <c r="I17" s="49" t="s">
        <v>75</v>
      </c>
      <c r="J17" s="147"/>
      <c r="K17" s="147"/>
      <c r="L17" s="147"/>
      <c r="M17" s="147"/>
      <c r="N17" s="147"/>
      <c r="O17" s="147"/>
      <c r="P17" s="147"/>
      <c r="Q17" s="147"/>
      <c r="R17" s="147"/>
      <c r="S17" s="149"/>
      <c r="T17" s="149"/>
      <c r="U17" s="149"/>
      <c r="V17" s="149"/>
      <c r="W17" s="149"/>
      <c r="X17" s="149"/>
      <c r="Y17" s="149"/>
      <c r="Z17" s="149"/>
      <c r="AA17" s="149"/>
      <c r="AB17" s="149"/>
      <c r="AC17" s="149"/>
      <c r="AD17" s="147"/>
      <c r="AE17" s="149"/>
      <c r="AF17" s="149"/>
      <c r="AG17" s="149"/>
      <c r="AI17" s="147"/>
    </row>
    <row r="18" spans="1:35" s="33" customFormat="1">
      <c r="A18" s="147"/>
      <c r="B18" s="147"/>
      <c r="C18" s="148"/>
      <c r="D18" s="148"/>
      <c r="E18" s="147"/>
      <c r="F18" s="147"/>
      <c r="G18" s="147"/>
      <c r="H18" s="147"/>
      <c r="I18" s="49"/>
      <c r="J18" s="147"/>
      <c r="K18" s="147"/>
      <c r="L18" s="147"/>
      <c r="M18" s="147"/>
      <c r="N18" s="147"/>
      <c r="O18" s="147"/>
      <c r="P18" s="147"/>
      <c r="Q18" s="147"/>
      <c r="R18" s="147"/>
      <c r="S18" s="149"/>
      <c r="T18" s="149"/>
      <c r="U18" s="149"/>
      <c r="V18" s="149"/>
      <c r="W18" s="149"/>
      <c r="X18" s="149"/>
      <c r="Y18" s="149"/>
      <c r="Z18" s="149"/>
      <c r="AA18" s="149"/>
      <c r="AB18" s="149"/>
      <c r="AC18" s="149"/>
      <c r="AD18" s="147"/>
      <c r="AE18" s="149"/>
      <c r="AF18" s="149"/>
      <c r="AG18" s="149"/>
      <c r="AI18" s="147"/>
    </row>
    <row r="19" spans="1:35" s="33" customFormat="1">
      <c r="A19" s="147"/>
      <c r="B19" s="147"/>
      <c r="C19" s="148"/>
      <c r="D19" s="148"/>
      <c r="E19" s="147"/>
      <c r="F19" s="147"/>
      <c r="G19" s="147"/>
      <c r="H19" s="147"/>
      <c r="I19" s="147"/>
      <c r="J19" s="147"/>
      <c r="K19" s="147"/>
      <c r="L19" s="147"/>
      <c r="M19" s="147"/>
      <c r="N19" s="147"/>
      <c r="O19" s="147"/>
      <c r="P19" s="147"/>
      <c r="Q19" s="147"/>
      <c r="R19" s="147"/>
      <c r="S19" s="149"/>
      <c r="T19" s="149"/>
      <c r="U19" s="149"/>
      <c r="V19" s="149"/>
      <c r="W19" s="149"/>
      <c r="X19" s="149"/>
      <c r="Y19" s="149"/>
      <c r="Z19" s="149"/>
      <c r="AA19" s="149"/>
      <c r="AB19" s="149"/>
      <c r="AC19" s="149"/>
      <c r="AD19" s="147"/>
      <c r="AE19" s="149"/>
      <c r="AF19" s="149"/>
      <c r="AG19" s="149"/>
      <c r="AI19" s="147"/>
    </row>
    <row r="20" spans="1:35" s="57" customFormat="1" ht="13.5" thickBot="1">
      <c r="A20" s="150" t="s">
        <v>304</v>
      </c>
      <c r="B20" s="143" t="s">
        <v>275</v>
      </c>
      <c r="C20" s="173" t="s">
        <v>6</v>
      </c>
      <c r="D20" s="173"/>
      <c r="E20" s="143" t="s">
        <v>7</v>
      </c>
      <c r="F20" s="143" t="s">
        <v>276</v>
      </c>
      <c r="G20" s="258" t="s">
        <v>8</v>
      </c>
      <c r="H20" s="258"/>
      <c r="I20" s="258"/>
      <c r="J20" s="143"/>
      <c r="K20" s="143" t="s">
        <v>9</v>
      </c>
      <c r="L20" s="143"/>
      <c r="M20" s="143"/>
      <c r="N20" s="143"/>
      <c r="O20" s="299" t="s">
        <v>65</v>
      </c>
      <c r="P20" s="299"/>
      <c r="Q20" s="299"/>
      <c r="R20" s="143"/>
      <c r="S20" s="299" t="s">
        <v>66</v>
      </c>
      <c r="T20" s="299"/>
      <c r="U20" s="299"/>
      <c r="V20" s="143"/>
      <c r="W20" s="299" t="s">
        <v>73</v>
      </c>
      <c r="X20" s="299"/>
      <c r="Y20" s="299"/>
      <c r="Z20" s="143"/>
      <c r="AA20" s="150" t="s">
        <v>359</v>
      </c>
      <c r="AB20" s="150"/>
      <c r="AC20" s="150"/>
      <c r="AD20" s="150"/>
      <c r="AE20" s="150" t="s">
        <v>0</v>
      </c>
      <c r="AF20" s="150"/>
      <c r="AG20" s="150"/>
    </row>
    <row r="21" spans="1:35" s="57" customFormat="1" ht="13.5" thickBot="1">
      <c r="A21" s="150">
        <v>1</v>
      </c>
      <c r="B21" s="150">
        <v>1</v>
      </c>
      <c r="C21" s="151">
        <v>1</v>
      </c>
      <c r="D21" s="151"/>
      <c r="E21" s="258" t="str">
        <f>$E$12</f>
        <v>TV Hohenklingen</v>
      </c>
      <c r="F21" s="143" t="s">
        <v>276</v>
      </c>
      <c r="G21" s="294" t="str">
        <f>$E$13</f>
        <v>TSV Dennach</v>
      </c>
      <c r="H21" s="294"/>
      <c r="I21" s="294"/>
      <c r="J21" s="143" t="s">
        <v>1</v>
      </c>
      <c r="K21" s="298" t="str">
        <f>$E$16</f>
        <v>TV Heuchlingen</v>
      </c>
      <c r="L21" s="298"/>
      <c r="M21" s="298"/>
      <c r="N21" s="143"/>
      <c r="O21" s="153"/>
      <c r="P21" s="154" t="s">
        <v>1</v>
      </c>
      <c r="Q21" s="155"/>
      <c r="R21" s="143"/>
      <c r="S21" s="153"/>
      <c r="T21" s="154" t="s">
        <v>1</v>
      </c>
      <c r="U21" s="155"/>
      <c r="V21" s="143"/>
      <c r="W21" s="153"/>
      <c r="X21" s="154" t="s">
        <v>1</v>
      </c>
      <c r="Y21" s="155"/>
      <c r="Z21" s="143"/>
      <c r="AA21" s="156" t="str">
        <f>IF($O21="","",SUM(IF($O21&lt;$Q21,0,1),IF($S21&lt;$U21,0,1),IF($W21&lt;&gt;"",IF($W21&lt;=$Y21,0,1),0)))</f>
        <v/>
      </c>
      <c r="AB21" s="154" t="s">
        <v>1</v>
      </c>
      <c r="AC21" s="157" t="str">
        <f>IF($Q21="","",SUM(IF($O21&gt;$Q21,0,1),IF($S21&gt;$U21,0,1),IF($W21&lt;&gt;"",IF($W21&gt;$Y21,0,1),0)))</f>
        <v/>
      </c>
      <c r="AD21" s="150"/>
      <c r="AE21" s="156" t="str">
        <f>IF($O21="","",IF($AA21&lt;$AC21,0,2))</f>
        <v/>
      </c>
      <c r="AF21" s="154" t="s">
        <v>1</v>
      </c>
      <c r="AG21" s="157" t="str">
        <f>IF($O21="","",IF($AA21&lt;$AC21,2,0))</f>
        <v/>
      </c>
    </row>
    <row r="22" spans="1:35" s="57" customFormat="1" ht="13.5" thickBot="1">
      <c r="A22" s="150"/>
      <c r="B22" s="150"/>
      <c r="C22" s="151"/>
      <c r="D22" s="151"/>
      <c r="E22" s="258"/>
      <c r="F22" s="143"/>
      <c r="G22" s="258"/>
      <c r="H22" s="258"/>
      <c r="I22" s="258"/>
      <c r="J22" s="143"/>
      <c r="K22" s="253"/>
      <c r="L22" s="253"/>
      <c r="M22" s="253"/>
      <c r="N22" s="143"/>
      <c r="O22" s="143"/>
      <c r="P22" s="143"/>
      <c r="Q22" s="143"/>
      <c r="R22" s="143"/>
      <c r="S22" s="143"/>
      <c r="T22" s="143"/>
      <c r="U22" s="143"/>
      <c r="V22" s="143"/>
      <c r="W22" s="143"/>
      <c r="X22" s="143"/>
      <c r="Y22" s="143"/>
      <c r="Z22" s="143"/>
      <c r="AA22" s="143"/>
      <c r="AB22" s="143"/>
      <c r="AC22" s="143"/>
      <c r="AD22" s="150"/>
      <c r="AE22" s="143"/>
      <c r="AF22" s="143"/>
      <c r="AG22" s="143"/>
    </row>
    <row r="23" spans="1:35" s="57" customFormat="1" ht="13.5" thickBot="1">
      <c r="A23" s="150">
        <v>2</v>
      </c>
      <c r="B23" s="150">
        <v>2</v>
      </c>
      <c r="C23" s="151">
        <v>1</v>
      </c>
      <c r="D23" s="151"/>
      <c r="E23" s="258" t="str">
        <f>$E$14</f>
        <v>TG Biberach</v>
      </c>
      <c r="F23" s="143" t="s">
        <v>276</v>
      </c>
      <c r="G23" s="294" t="str">
        <f>$E$15</f>
        <v>TV Vaihingen/Enz</v>
      </c>
      <c r="H23" s="294"/>
      <c r="I23" s="294"/>
      <c r="J23" s="143" t="s">
        <v>1</v>
      </c>
      <c r="K23" s="298" t="str">
        <f>$E$12</f>
        <v>TV Hohenklingen</v>
      </c>
      <c r="L23" s="298"/>
      <c r="M23" s="298"/>
      <c r="N23" s="143"/>
      <c r="O23" s="153"/>
      <c r="P23" s="154" t="s">
        <v>1</v>
      </c>
      <c r="Q23" s="155"/>
      <c r="R23" s="143"/>
      <c r="S23" s="153"/>
      <c r="T23" s="154" t="s">
        <v>1</v>
      </c>
      <c r="U23" s="155"/>
      <c r="V23" s="143"/>
      <c r="W23" s="153"/>
      <c r="X23" s="154" t="s">
        <v>1</v>
      </c>
      <c r="Y23" s="155"/>
      <c r="Z23" s="143"/>
      <c r="AA23" s="156" t="str">
        <f>IF($O23="","",SUM(IF($O23&lt;$Q23,0,1),IF($S23&lt;$U23,0,1),IF($W23&lt;&gt;"",IF($W23&lt;=$Y23,0,1),0)))</f>
        <v/>
      </c>
      <c r="AB23" s="154" t="s">
        <v>1</v>
      </c>
      <c r="AC23" s="157" t="str">
        <f>IF($Q23="","",SUM(IF($O23&gt;$Q23,0,1),IF($S23&gt;$U23,0,1),IF($W23&lt;&gt;"",IF($W23&gt;$Y23,0,1),0)))</f>
        <v/>
      </c>
      <c r="AD23" s="150"/>
      <c r="AE23" s="156" t="str">
        <f>IF($O23="","",IF($AA23&lt;$AC23,0,2))</f>
        <v/>
      </c>
      <c r="AF23" s="154" t="s">
        <v>1</v>
      </c>
      <c r="AG23" s="157" t="str">
        <f>IF($O23="","",IF($AA23&lt;$AC23,2,0))</f>
        <v/>
      </c>
    </row>
    <row r="24" spans="1:35" s="57" customFormat="1" ht="13.5" thickBot="1">
      <c r="A24" s="150"/>
      <c r="B24" s="150"/>
      <c r="C24" s="151"/>
      <c r="D24" s="151"/>
      <c r="E24" s="258"/>
      <c r="F24" s="143"/>
      <c r="G24" s="258"/>
      <c r="H24" s="258"/>
      <c r="I24" s="258"/>
      <c r="J24" s="143"/>
      <c r="K24" s="253"/>
      <c r="L24" s="253"/>
      <c r="M24" s="253"/>
      <c r="N24" s="143"/>
      <c r="O24" s="143"/>
      <c r="P24" s="143"/>
      <c r="Q24" s="143"/>
      <c r="R24" s="143"/>
      <c r="S24" s="143"/>
      <c r="T24" s="143"/>
      <c r="U24" s="143"/>
      <c r="V24" s="143"/>
      <c r="W24" s="143"/>
      <c r="X24" s="143"/>
      <c r="Y24" s="143"/>
      <c r="Z24" s="143"/>
      <c r="AA24" s="143"/>
      <c r="AB24" s="143"/>
      <c r="AC24" s="143"/>
      <c r="AD24" s="150"/>
      <c r="AE24" s="143"/>
      <c r="AF24" s="143"/>
      <c r="AG24" s="143"/>
    </row>
    <row r="25" spans="1:35" s="57" customFormat="1" ht="13.5" thickBot="1">
      <c r="A25" s="150">
        <v>3</v>
      </c>
      <c r="B25" s="150">
        <v>3</v>
      </c>
      <c r="C25" s="151">
        <v>1</v>
      </c>
      <c r="D25" s="151"/>
      <c r="E25" s="258" t="str">
        <f>$E$16</f>
        <v>TV Heuchlingen</v>
      </c>
      <c r="F25" s="143" t="s">
        <v>276</v>
      </c>
      <c r="G25" s="294" t="str">
        <f>$E$17</f>
        <v>TV Obernhausen</v>
      </c>
      <c r="H25" s="294"/>
      <c r="I25" s="294"/>
      <c r="J25" s="143" t="s">
        <v>1</v>
      </c>
      <c r="K25" s="298" t="str">
        <f>$E$13</f>
        <v>TSV Dennach</v>
      </c>
      <c r="L25" s="298"/>
      <c r="M25" s="298"/>
      <c r="N25" s="143"/>
      <c r="O25" s="153"/>
      <c r="P25" s="154" t="s">
        <v>1</v>
      </c>
      <c r="Q25" s="155"/>
      <c r="R25" s="143"/>
      <c r="S25" s="153"/>
      <c r="T25" s="154" t="s">
        <v>1</v>
      </c>
      <c r="U25" s="155"/>
      <c r="V25" s="143"/>
      <c r="W25" s="153"/>
      <c r="X25" s="154" t="s">
        <v>1</v>
      </c>
      <c r="Y25" s="155"/>
      <c r="Z25" s="143"/>
      <c r="AA25" s="156" t="str">
        <f>IF($O25="","",SUM(IF($O25&lt;$Q25,0,1),IF($S25&lt;$U25,0,1),IF($W25&lt;&gt;"",IF($W25&lt;=$Y25,0,1),0)))</f>
        <v/>
      </c>
      <c r="AB25" s="154" t="s">
        <v>1</v>
      </c>
      <c r="AC25" s="157" t="str">
        <f>IF($Q25="","",SUM(IF($O25&gt;$Q25,0,1),IF($S25&gt;$U25,0,1),IF($W25&lt;&gt;"",IF($W25&gt;$Y25,0,1),0)))</f>
        <v/>
      </c>
      <c r="AD25" s="150"/>
      <c r="AE25" s="156" t="str">
        <f>IF($O25="","",IF($AA25&lt;$AC25,0,2))</f>
        <v/>
      </c>
      <c r="AF25" s="154" t="s">
        <v>1</v>
      </c>
      <c r="AG25" s="157" t="str">
        <f>IF($O25="","",IF($AA25&lt;$AC25,2,0))</f>
        <v/>
      </c>
    </row>
    <row r="26" spans="1:35" s="57" customFormat="1" ht="13.5" thickBot="1">
      <c r="A26" s="150"/>
      <c r="B26" s="150"/>
      <c r="C26" s="151"/>
      <c r="D26" s="151"/>
      <c r="E26" s="258"/>
      <c r="F26" s="143"/>
      <c r="G26" s="258"/>
      <c r="H26" s="258"/>
      <c r="I26" s="258"/>
      <c r="J26" s="143"/>
      <c r="K26" s="253"/>
      <c r="L26" s="253"/>
      <c r="M26" s="253"/>
      <c r="N26" s="143"/>
      <c r="O26" s="143"/>
      <c r="P26" s="143"/>
      <c r="Q26" s="143"/>
      <c r="R26" s="143"/>
      <c r="S26" s="143"/>
      <c r="T26" s="143"/>
      <c r="U26" s="143"/>
      <c r="V26" s="143"/>
      <c r="W26" s="143"/>
      <c r="X26" s="143"/>
      <c r="Y26" s="143"/>
      <c r="Z26" s="143"/>
      <c r="AA26" s="143"/>
      <c r="AB26" s="143"/>
      <c r="AC26" s="143"/>
      <c r="AD26" s="150"/>
      <c r="AE26" s="143"/>
      <c r="AF26" s="143"/>
      <c r="AG26" s="143"/>
    </row>
    <row r="27" spans="1:35" s="57" customFormat="1" ht="13.5" thickBot="1">
      <c r="A27" s="150">
        <v>4</v>
      </c>
      <c r="B27" s="150">
        <v>4</v>
      </c>
      <c r="C27" s="151">
        <v>1</v>
      </c>
      <c r="D27" s="151"/>
      <c r="E27" s="258" t="str">
        <f>$E$12</f>
        <v>TV Hohenklingen</v>
      </c>
      <c r="F27" s="143" t="s">
        <v>276</v>
      </c>
      <c r="G27" s="294" t="str">
        <f>$E$14</f>
        <v>TG Biberach</v>
      </c>
      <c r="H27" s="294"/>
      <c r="I27" s="294"/>
      <c r="J27" s="143" t="s">
        <v>1</v>
      </c>
      <c r="K27" s="298" t="str">
        <f>$E$17</f>
        <v>TV Obernhausen</v>
      </c>
      <c r="L27" s="298"/>
      <c r="M27" s="298"/>
      <c r="N27" s="143"/>
      <c r="O27" s="153"/>
      <c r="P27" s="154" t="s">
        <v>1</v>
      </c>
      <c r="Q27" s="155"/>
      <c r="R27" s="143"/>
      <c r="S27" s="153"/>
      <c r="T27" s="154" t="s">
        <v>1</v>
      </c>
      <c r="U27" s="155"/>
      <c r="V27" s="143"/>
      <c r="W27" s="153"/>
      <c r="X27" s="154" t="s">
        <v>1</v>
      </c>
      <c r="Y27" s="155"/>
      <c r="Z27" s="143"/>
      <c r="AA27" s="156" t="str">
        <f>IF($O27="","",SUM(IF($O27&lt;$Q27,0,1),IF($S27&lt;$U27,0,1),IF($W27&lt;&gt;"",IF($W27&lt;=$Y27,0,1),0)))</f>
        <v/>
      </c>
      <c r="AB27" s="154" t="s">
        <v>1</v>
      </c>
      <c r="AC27" s="157" t="str">
        <f>IF($Q27="","",SUM(IF($O27&gt;$Q27,0,1),IF($S27&gt;$U27,0,1),IF($W27&lt;&gt;"",IF($W27&gt;$Y27,0,1),0)))</f>
        <v/>
      </c>
      <c r="AD27" s="150"/>
      <c r="AE27" s="156" t="str">
        <f>IF($O27="","",IF($AA27&lt;$AC27,0,2))</f>
        <v/>
      </c>
      <c r="AF27" s="154" t="s">
        <v>1</v>
      </c>
      <c r="AG27" s="157" t="str">
        <f>IF($O27="","",IF($AA27&lt;$AC27,2,0))</f>
        <v/>
      </c>
    </row>
    <row r="28" spans="1:35" s="57" customFormat="1" ht="13.5" thickBot="1">
      <c r="A28" s="150"/>
      <c r="B28" s="150"/>
      <c r="C28" s="151"/>
      <c r="D28" s="151"/>
      <c r="E28" s="258"/>
      <c r="F28" s="143"/>
      <c r="G28" s="258"/>
      <c r="H28" s="258"/>
      <c r="I28" s="258"/>
      <c r="J28" s="143"/>
      <c r="K28" s="253"/>
      <c r="L28" s="253"/>
      <c r="M28" s="253"/>
      <c r="N28" s="143"/>
      <c r="O28" s="143"/>
      <c r="P28" s="143"/>
      <c r="Q28" s="143"/>
      <c r="R28" s="143"/>
      <c r="S28" s="143"/>
      <c r="T28" s="143"/>
      <c r="U28" s="143"/>
      <c r="V28" s="143"/>
      <c r="W28" s="143"/>
      <c r="X28" s="143"/>
      <c r="Y28" s="143"/>
      <c r="Z28" s="143"/>
      <c r="AA28" s="143"/>
      <c r="AB28" s="143"/>
      <c r="AC28" s="143"/>
      <c r="AD28" s="150"/>
      <c r="AE28" s="143"/>
      <c r="AF28" s="143"/>
      <c r="AG28" s="143"/>
    </row>
    <row r="29" spans="1:35" s="57" customFormat="1" ht="13.5" thickBot="1">
      <c r="A29" s="150">
        <v>5</v>
      </c>
      <c r="B29" s="150">
        <v>5</v>
      </c>
      <c r="C29" s="151">
        <v>1</v>
      </c>
      <c r="D29" s="151"/>
      <c r="E29" s="258" t="str">
        <f>$E$17</f>
        <v>TV Obernhausen</v>
      </c>
      <c r="F29" s="143" t="s">
        <v>276</v>
      </c>
      <c r="G29" s="294" t="str">
        <f>$E$15</f>
        <v>TV Vaihingen/Enz</v>
      </c>
      <c r="H29" s="294"/>
      <c r="I29" s="294"/>
      <c r="J29" s="143" t="s">
        <v>1</v>
      </c>
      <c r="K29" s="298" t="str">
        <f>$E$16</f>
        <v>TV Heuchlingen</v>
      </c>
      <c r="L29" s="298"/>
      <c r="M29" s="298"/>
      <c r="N29" s="143"/>
      <c r="O29" s="153"/>
      <c r="P29" s="154" t="s">
        <v>1</v>
      </c>
      <c r="Q29" s="155"/>
      <c r="R29" s="143"/>
      <c r="S29" s="153"/>
      <c r="T29" s="154" t="s">
        <v>1</v>
      </c>
      <c r="U29" s="155"/>
      <c r="V29" s="143"/>
      <c r="W29" s="153"/>
      <c r="X29" s="154" t="s">
        <v>1</v>
      </c>
      <c r="Y29" s="155"/>
      <c r="Z29" s="143"/>
      <c r="AA29" s="156" t="str">
        <f>IF($O29="","",SUM(IF($O29&lt;$Q29,0,1),IF($S29&lt;$U29,0,1),IF($W29&lt;&gt;"",IF($W29&lt;=$Y29,0,1),0)))</f>
        <v/>
      </c>
      <c r="AB29" s="154" t="s">
        <v>1</v>
      </c>
      <c r="AC29" s="157" t="str">
        <f>IF($Q29="","",SUM(IF($O29&gt;$Q29,0,1),IF($S29&gt;$U29,0,1),IF($W29&lt;&gt;"",IF($W29&gt;$Y29,0,1),0)))</f>
        <v/>
      </c>
      <c r="AD29" s="150"/>
      <c r="AE29" s="156" t="str">
        <f>IF($O29="","",IF($AA29&lt;$AC29,0,2))</f>
        <v/>
      </c>
      <c r="AF29" s="154" t="s">
        <v>1</v>
      </c>
      <c r="AG29" s="157" t="str">
        <f>IF($O29="","",IF($AA29&lt;$AC29,2,0))</f>
        <v/>
      </c>
    </row>
    <row r="30" spans="1:35" s="57" customFormat="1" ht="13.5" thickBot="1">
      <c r="A30" s="150"/>
      <c r="B30" s="150"/>
      <c r="C30" s="151"/>
      <c r="D30" s="151"/>
      <c r="E30" s="258"/>
      <c r="F30" s="143"/>
      <c r="G30" s="258"/>
      <c r="H30" s="258"/>
      <c r="I30" s="258"/>
      <c r="J30" s="143"/>
      <c r="K30" s="253"/>
      <c r="L30" s="253"/>
      <c r="M30" s="253"/>
      <c r="N30" s="143"/>
      <c r="O30" s="143"/>
      <c r="P30" s="143"/>
      <c r="Q30" s="143"/>
      <c r="R30" s="143"/>
      <c r="S30" s="143"/>
      <c r="T30" s="143"/>
      <c r="U30" s="143"/>
      <c r="V30" s="143"/>
      <c r="W30" s="143"/>
      <c r="X30" s="143"/>
      <c r="Y30" s="143"/>
      <c r="Z30" s="143"/>
      <c r="AA30" s="143"/>
      <c r="AB30" s="143"/>
      <c r="AC30" s="143"/>
      <c r="AD30" s="150"/>
      <c r="AE30" s="143"/>
      <c r="AF30" s="143"/>
      <c r="AG30" s="143"/>
    </row>
    <row r="31" spans="1:35" s="57" customFormat="1" ht="13.5" thickBot="1">
      <c r="A31" s="150">
        <v>6</v>
      </c>
      <c r="B31" s="150">
        <v>6</v>
      </c>
      <c r="C31" s="151">
        <v>1</v>
      </c>
      <c r="D31" s="151"/>
      <c r="E31" s="258" t="str">
        <f>$E$13</f>
        <v>TSV Dennach</v>
      </c>
      <c r="F31" s="143" t="s">
        <v>276</v>
      </c>
      <c r="G31" s="294" t="str">
        <f>$E$16</f>
        <v>TV Heuchlingen</v>
      </c>
      <c r="H31" s="294"/>
      <c r="I31" s="294"/>
      <c r="J31" s="143" t="s">
        <v>1</v>
      </c>
      <c r="K31" s="298" t="str">
        <f>$E$14</f>
        <v>TG Biberach</v>
      </c>
      <c r="L31" s="298"/>
      <c r="M31" s="298"/>
      <c r="N31" s="143"/>
      <c r="O31" s="153"/>
      <c r="P31" s="154" t="s">
        <v>1</v>
      </c>
      <c r="Q31" s="155"/>
      <c r="R31" s="143"/>
      <c r="S31" s="153"/>
      <c r="T31" s="154" t="s">
        <v>1</v>
      </c>
      <c r="U31" s="155"/>
      <c r="V31" s="143"/>
      <c r="W31" s="153"/>
      <c r="X31" s="154" t="s">
        <v>1</v>
      </c>
      <c r="Y31" s="155"/>
      <c r="Z31" s="143"/>
      <c r="AA31" s="156" t="str">
        <f>IF($O31="","",SUM(IF($O31&lt;$Q31,0,1),IF($S31&lt;$U31,0,1),IF($W31&lt;&gt;"",IF($W31&lt;=$Y31,0,1),0)))</f>
        <v/>
      </c>
      <c r="AB31" s="154" t="s">
        <v>1</v>
      </c>
      <c r="AC31" s="157" t="str">
        <f>IF($Q31="","",SUM(IF($O31&gt;$Q31,0,1),IF($S31&gt;$U31,0,1),IF($W31&lt;&gt;"",IF($W31&gt;$Y31,0,1),0)))</f>
        <v/>
      </c>
      <c r="AD31" s="150"/>
      <c r="AE31" s="156" t="str">
        <f>IF($O31="","",IF($AA31&lt;$AC31,0,2))</f>
        <v/>
      </c>
      <c r="AF31" s="154" t="s">
        <v>1</v>
      </c>
      <c r="AG31" s="157" t="str">
        <f>IF($O31="","",IF($AA31&lt;$AC31,2,0))</f>
        <v/>
      </c>
    </row>
    <row r="32" spans="1:35" s="57" customFormat="1" ht="13.5" thickBot="1">
      <c r="A32" s="150"/>
      <c r="B32" s="150"/>
      <c r="C32" s="151"/>
      <c r="D32" s="151"/>
      <c r="E32" s="258"/>
      <c r="F32" s="143"/>
      <c r="G32" s="258"/>
      <c r="H32" s="258"/>
      <c r="I32" s="258"/>
      <c r="J32" s="143"/>
      <c r="K32" s="253"/>
      <c r="L32" s="253"/>
      <c r="M32" s="253"/>
      <c r="N32" s="143"/>
      <c r="O32" s="143"/>
      <c r="P32" s="143"/>
      <c r="Q32" s="143"/>
      <c r="R32" s="143"/>
      <c r="S32" s="143"/>
      <c r="T32" s="143"/>
      <c r="U32" s="143"/>
      <c r="V32" s="143"/>
      <c r="W32" s="143"/>
      <c r="X32" s="143"/>
      <c r="Y32" s="143"/>
      <c r="Z32" s="143"/>
      <c r="AA32" s="143"/>
      <c r="AB32" s="143"/>
      <c r="AC32" s="143"/>
      <c r="AD32" s="150"/>
      <c r="AE32" s="143"/>
      <c r="AF32" s="143"/>
      <c r="AG32" s="143"/>
    </row>
    <row r="33" spans="1:33" s="57" customFormat="1" ht="13.5" thickBot="1">
      <c r="A33" s="150">
        <v>7</v>
      </c>
      <c r="B33" s="150">
        <v>7</v>
      </c>
      <c r="C33" s="151">
        <v>1</v>
      </c>
      <c r="D33" s="151"/>
      <c r="E33" s="258" t="str">
        <f>$E$17</f>
        <v>TV Obernhausen</v>
      </c>
      <c r="F33" s="143" t="s">
        <v>276</v>
      </c>
      <c r="G33" s="294" t="str">
        <f>$E$12</f>
        <v>TV Hohenklingen</v>
      </c>
      <c r="H33" s="294"/>
      <c r="I33" s="294"/>
      <c r="J33" s="143" t="s">
        <v>1</v>
      </c>
      <c r="K33" s="298" t="str">
        <f>$E$15</f>
        <v>TV Vaihingen/Enz</v>
      </c>
      <c r="L33" s="298"/>
      <c r="M33" s="298"/>
      <c r="N33" s="143"/>
      <c r="O33" s="153"/>
      <c r="P33" s="154" t="s">
        <v>1</v>
      </c>
      <c r="Q33" s="155"/>
      <c r="R33" s="143"/>
      <c r="S33" s="153"/>
      <c r="T33" s="154" t="s">
        <v>1</v>
      </c>
      <c r="U33" s="155"/>
      <c r="V33" s="143"/>
      <c r="W33" s="153"/>
      <c r="X33" s="154" t="s">
        <v>1</v>
      </c>
      <c r="Y33" s="155"/>
      <c r="Z33" s="143"/>
      <c r="AA33" s="156" t="str">
        <f>IF($O33="","",SUM(IF($O33&lt;$Q33,0,1),IF($S33&lt;$U33,0,1),IF($W33&lt;&gt;"",IF($W33&lt;=$Y33,0,1),0)))</f>
        <v/>
      </c>
      <c r="AB33" s="154" t="s">
        <v>1</v>
      </c>
      <c r="AC33" s="157" t="str">
        <f>IF($Q33="","",SUM(IF($O33&gt;$Q33,0,1),IF($S33&gt;$U33,0,1),IF($W33&lt;&gt;"",IF($W33&gt;$Y33,0,1),0)))</f>
        <v/>
      </c>
      <c r="AD33" s="150"/>
      <c r="AE33" s="156" t="str">
        <f>IF($O33="","",IF($AA33&lt;$AC33,0,2))</f>
        <v/>
      </c>
      <c r="AF33" s="154" t="s">
        <v>1</v>
      </c>
      <c r="AG33" s="157" t="str">
        <f>IF($O33="","",IF($AA33&lt;$AC33,2,0))</f>
        <v/>
      </c>
    </row>
    <row r="34" spans="1:33" s="57" customFormat="1" ht="13.5" thickBot="1">
      <c r="A34" s="150"/>
      <c r="B34" s="150"/>
      <c r="C34" s="151"/>
      <c r="D34" s="151"/>
      <c r="E34" s="258"/>
      <c r="F34" s="143"/>
      <c r="G34" s="258"/>
      <c r="H34" s="258"/>
      <c r="I34" s="258"/>
      <c r="J34" s="143"/>
      <c r="K34" s="253"/>
      <c r="L34" s="253"/>
      <c r="M34" s="253"/>
      <c r="N34" s="143"/>
      <c r="O34" s="143"/>
      <c r="P34" s="143"/>
      <c r="Q34" s="143"/>
      <c r="R34" s="143"/>
      <c r="S34" s="143"/>
      <c r="T34" s="143"/>
      <c r="U34" s="143"/>
      <c r="V34" s="143"/>
      <c r="W34" s="143"/>
      <c r="X34" s="143"/>
      <c r="Y34" s="143"/>
      <c r="Z34" s="143"/>
      <c r="AA34" s="143"/>
      <c r="AB34" s="143"/>
      <c r="AC34" s="143"/>
      <c r="AD34" s="150"/>
      <c r="AE34" s="143"/>
      <c r="AF34" s="143"/>
      <c r="AG34" s="143"/>
    </row>
    <row r="35" spans="1:33" s="57" customFormat="1" ht="13.5" thickBot="1">
      <c r="A35" s="150">
        <v>8</v>
      </c>
      <c r="B35" s="150">
        <v>8</v>
      </c>
      <c r="C35" s="151">
        <v>1</v>
      </c>
      <c r="D35" s="151"/>
      <c r="E35" s="258" t="str">
        <f>$E$13</f>
        <v>TSV Dennach</v>
      </c>
      <c r="F35" s="143" t="s">
        <v>276</v>
      </c>
      <c r="G35" s="294" t="str">
        <f>$E$14</f>
        <v>TG Biberach</v>
      </c>
      <c r="H35" s="294"/>
      <c r="I35" s="294"/>
      <c r="J35" s="143" t="s">
        <v>1</v>
      </c>
      <c r="K35" s="298" t="str">
        <f>$E$16</f>
        <v>TV Heuchlingen</v>
      </c>
      <c r="L35" s="298"/>
      <c r="M35" s="298"/>
      <c r="N35" s="143"/>
      <c r="O35" s="153"/>
      <c r="P35" s="154" t="s">
        <v>1</v>
      </c>
      <c r="Q35" s="155"/>
      <c r="R35" s="143"/>
      <c r="S35" s="153"/>
      <c r="T35" s="154" t="s">
        <v>1</v>
      </c>
      <c r="U35" s="155"/>
      <c r="V35" s="143"/>
      <c r="W35" s="153"/>
      <c r="X35" s="154" t="s">
        <v>1</v>
      </c>
      <c r="Y35" s="155"/>
      <c r="Z35" s="143"/>
      <c r="AA35" s="156" t="str">
        <f>IF($O35="","",SUM(IF($O35&lt;$Q35,0,1),IF($S35&lt;$U35,0,1),IF($W35&lt;&gt;"",IF($W35&lt;=$Y35,0,1),0)))</f>
        <v/>
      </c>
      <c r="AB35" s="154" t="s">
        <v>1</v>
      </c>
      <c r="AC35" s="157" t="str">
        <f>IF($Q35="","",SUM(IF($O35&gt;$Q35,0,1),IF($S35&gt;$U35,0,1),IF($W35&lt;&gt;"",IF($W35&gt;$Y35,0,1),0)))</f>
        <v/>
      </c>
      <c r="AD35" s="150"/>
      <c r="AE35" s="156" t="str">
        <f>IF($O35="","",IF($AA35&lt;$AC35,0,2))</f>
        <v/>
      </c>
      <c r="AF35" s="154" t="s">
        <v>1</v>
      </c>
      <c r="AG35" s="157" t="str">
        <f>IF($O35="","",IF($AA35&lt;$AC35,2,0))</f>
        <v/>
      </c>
    </row>
    <row r="36" spans="1:33" s="57" customFormat="1" ht="13.5" thickBot="1">
      <c r="A36" s="150"/>
      <c r="B36" s="150"/>
      <c r="C36" s="151"/>
      <c r="D36" s="151"/>
      <c r="E36" s="258"/>
      <c r="F36" s="143"/>
      <c r="G36" s="258"/>
      <c r="H36" s="258"/>
      <c r="I36" s="258"/>
      <c r="J36" s="143"/>
      <c r="K36" s="253"/>
      <c r="L36" s="253"/>
      <c r="M36" s="253"/>
      <c r="N36" s="143"/>
      <c r="O36" s="143"/>
      <c r="P36" s="143"/>
      <c r="Q36" s="143"/>
      <c r="R36" s="143"/>
      <c r="S36" s="143"/>
      <c r="T36" s="143"/>
      <c r="U36" s="143"/>
      <c r="V36" s="143"/>
      <c r="W36" s="143"/>
      <c r="X36" s="143"/>
      <c r="Y36" s="143"/>
      <c r="Z36" s="143"/>
      <c r="AA36" s="143"/>
      <c r="AB36" s="143"/>
      <c r="AC36" s="143"/>
      <c r="AD36" s="150"/>
      <c r="AE36" s="143"/>
      <c r="AF36" s="143"/>
      <c r="AG36" s="143"/>
    </row>
    <row r="37" spans="1:33" s="57" customFormat="1" ht="13.5" thickBot="1">
      <c r="A37" s="150">
        <v>9</v>
      </c>
      <c r="B37" s="150">
        <v>9</v>
      </c>
      <c r="C37" s="151">
        <v>1</v>
      </c>
      <c r="D37" s="151"/>
      <c r="E37" s="258" t="str">
        <f>$E$15</f>
        <v>TV Vaihingen/Enz</v>
      </c>
      <c r="F37" s="143" t="s">
        <v>276</v>
      </c>
      <c r="G37" s="294" t="str">
        <f>$E$16</f>
        <v>TV Heuchlingen</v>
      </c>
      <c r="H37" s="294"/>
      <c r="I37" s="294"/>
      <c r="J37" s="143" t="s">
        <v>1</v>
      </c>
      <c r="K37" s="298" t="str">
        <f>$E$13</f>
        <v>TSV Dennach</v>
      </c>
      <c r="L37" s="298"/>
      <c r="M37" s="298"/>
      <c r="N37" s="143"/>
      <c r="O37" s="153"/>
      <c r="P37" s="154" t="s">
        <v>1</v>
      </c>
      <c r="Q37" s="155"/>
      <c r="R37" s="143"/>
      <c r="S37" s="153"/>
      <c r="T37" s="154" t="s">
        <v>1</v>
      </c>
      <c r="U37" s="155"/>
      <c r="V37" s="143"/>
      <c r="W37" s="153"/>
      <c r="X37" s="154" t="s">
        <v>1</v>
      </c>
      <c r="Y37" s="155"/>
      <c r="Z37" s="143"/>
      <c r="AA37" s="156" t="str">
        <f>IF($O37="","",SUM(IF($O37&lt;$Q37,0,1),IF($S37&lt;$U37,0,1),IF($W37&lt;&gt;"",IF($W37&lt;=$Y37,0,1),0)))</f>
        <v/>
      </c>
      <c r="AB37" s="154" t="s">
        <v>1</v>
      </c>
      <c r="AC37" s="157" t="str">
        <f>IF($Q37="","",SUM(IF($O37&gt;$Q37,0,1),IF($S37&gt;$U37,0,1),IF($W37&lt;&gt;"",IF($W37&gt;$Y37,0,1),0)))</f>
        <v/>
      </c>
      <c r="AD37" s="150"/>
      <c r="AE37" s="156" t="str">
        <f>IF($O37="","",IF($AA37&lt;$AC37,0,2))</f>
        <v/>
      </c>
      <c r="AF37" s="154" t="s">
        <v>1</v>
      </c>
      <c r="AG37" s="157" t="str">
        <f>IF($O37="","",IF($AA37&lt;$AC37,2,0))</f>
        <v/>
      </c>
    </row>
    <row r="38" spans="1:33" s="57" customFormat="1" ht="13.5" thickBot="1">
      <c r="A38" s="150"/>
      <c r="B38" s="150"/>
      <c r="C38" s="151"/>
      <c r="D38" s="151"/>
      <c r="E38" s="258"/>
      <c r="F38" s="143"/>
      <c r="G38" s="258"/>
      <c r="H38" s="258"/>
      <c r="I38" s="258"/>
      <c r="J38" s="143"/>
      <c r="K38" s="253"/>
      <c r="L38" s="253"/>
      <c r="M38" s="253"/>
      <c r="N38" s="143"/>
      <c r="O38" s="143"/>
      <c r="P38" s="143"/>
      <c r="Q38" s="143"/>
      <c r="R38" s="143"/>
      <c r="S38" s="143"/>
      <c r="T38" s="143"/>
      <c r="U38" s="143"/>
      <c r="V38" s="143"/>
      <c r="W38" s="143"/>
      <c r="X38" s="143"/>
      <c r="Y38" s="143"/>
      <c r="Z38" s="143"/>
      <c r="AA38" s="143"/>
      <c r="AB38" s="143"/>
      <c r="AC38" s="143"/>
      <c r="AD38" s="150"/>
      <c r="AE38" s="143"/>
      <c r="AF38" s="143"/>
      <c r="AG38" s="143"/>
    </row>
    <row r="39" spans="1:33" s="57" customFormat="1" ht="13.5" thickBot="1">
      <c r="A39" s="150">
        <v>10</v>
      </c>
      <c r="B39" s="150">
        <v>10</v>
      </c>
      <c r="C39" s="151">
        <v>1</v>
      </c>
      <c r="D39" s="151"/>
      <c r="E39" s="258" t="str">
        <f>$E$14</f>
        <v>TG Biberach</v>
      </c>
      <c r="F39" s="143" t="s">
        <v>276</v>
      </c>
      <c r="G39" s="294" t="str">
        <f>$E$17</f>
        <v>TV Obernhausen</v>
      </c>
      <c r="H39" s="294"/>
      <c r="I39" s="294"/>
      <c r="J39" s="143" t="s">
        <v>1</v>
      </c>
      <c r="K39" s="298" t="str">
        <f>$E$13</f>
        <v>TSV Dennach</v>
      </c>
      <c r="L39" s="298"/>
      <c r="M39" s="298"/>
      <c r="N39" s="143"/>
      <c r="O39" s="153"/>
      <c r="P39" s="154" t="s">
        <v>1</v>
      </c>
      <c r="Q39" s="155"/>
      <c r="R39" s="143"/>
      <c r="S39" s="153"/>
      <c r="T39" s="154" t="s">
        <v>1</v>
      </c>
      <c r="U39" s="155"/>
      <c r="V39" s="143"/>
      <c r="W39" s="153"/>
      <c r="X39" s="154" t="s">
        <v>1</v>
      </c>
      <c r="Y39" s="155"/>
      <c r="Z39" s="143"/>
      <c r="AA39" s="156" t="str">
        <f>IF($O39="","",SUM(IF($O39&lt;$Q39,0,1),IF($S39&lt;$U39,0,1),IF($W39&lt;&gt;"",IF($W39&lt;=$Y39,0,1),0)))</f>
        <v/>
      </c>
      <c r="AB39" s="154" t="s">
        <v>1</v>
      </c>
      <c r="AC39" s="157" t="str">
        <f>IF($Q39="","",SUM(IF($O39&gt;$Q39,0,1),IF($S39&gt;$U39,0,1),IF($W39&lt;&gt;"",IF($W39&gt;$Y39,0,1),0)))</f>
        <v/>
      </c>
      <c r="AD39" s="150"/>
      <c r="AE39" s="156" t="str">
        <f>IF($O39="","",IF($AA39&lt;$AC39,0,2))</f>
        <v/>
      </c>
      <c r="AF39" s="154" t="s">
        <v>1</v>
      </c>
      <c r="AG39" s="157" t="str">
        <f>IF($O39="","",IF($AA39&lt;$AC39,2,0))</f>
        <v/>
      </c>
    </row>
    <row r="40" spans="1:33" s="57" customFormat="1" ht="13.5" thickBot="1">
      <c r="A40" s="150"/>
      <c r="B40" s="150"/>
      <c r="C40" s="151"/>
      <c r="D40" s="151"/>
      <c r="E40" s="258"/>
      <c r="F40" s="143"/>
      <c r="G40" s="258"/>
      <c r="H40" s="258"/>
      <c r="I40" s="258"/>
      <c r="J40" s="143"/>
      <c r="K40" s="253"/>
      <c r="L40" s="253"/>
      <c r="M40" s="253"/>
      <c r="N40" s="143"/>
      <c r="O40" s="143"/>
      <c r="P40" s="143"/>
      <c r="Q40" s="143"/>
      <c r="R40" s="143"/>
      <c r="S40" s="143"/>
      <c r="T40" s="143"/>
      <c r="U40" s="143"/>
      <c r="V40" s="143"/>
      <c r="W40" s="143"/>
      <c r="X40" s="143"/>
      <c r="Y40" s="143"/>
      <c r="Z40" s="143"/>
      <c r="AA40" s="143"/>
      <c r="AB40" s="143"/>
      <c r="AC40" s="143"/>
      <c r="AD40" s="150"/>
      <c r="AE40" s="143"/>
      <c r="AF40" s="143"/>
      <c r="AG40" s="143"/>
    </row>
    <row r="41" spans="1:33" s="57" customFormat="1" ht="13.5" thickBot="1">
      <c r="A41" s="150">
        <v>11</v>
      </c>
      <c r="B41" s="150">
        <v>11</v>
      </c>
      <c r="C41" s="151">
        <v>1</v>
      </c>
      <c r="D41" s="151"/>
      <c r="E41" s="258" t="str">
        <f>$E$16</f>
        <v>TV Heuchlingen</v>
      </c>
      <c r="F41" s="143" t="s">
        <v>276</v>
      </c>
      <c r="G41" s="294" t="str">
        <f>$E$12</f>
        <v>TV Hohenklingen</v>
      </c>
      <c r="H41" s="294"/>
      <c r="I41" s="294"/>
      <c r="J41" s="143" t="s">
        <v>1</v>
      </c>
      <c r="K41" s="298" t="str">
        <f>$E$14</f>
        <v>TG Biberach</v>
      </c>
      <c r="L41" s="298"/>
      <c r="M41" s="298"/>
      <c r="N41" s="143"/>
      <c r="O41" s="153"/>
      <c r="P41" s="154" t="s">
        <v>1</v>
      </c>
      <c r="Q41" s="155"/>
      <c r="R41" s="143"/>
      <c r="S41" s="153"/>
      <c r="T41" s="154" t="s">
        <v>1</v>
      </c>
      <c r="U41" s="155"/>
      <c r="V41" s="143"/>
      <c r="W41" s="153"/>
      <c r="X41" s="154" t="s">
        <v>1</v>
      </c>
      <c r="Y41" s="155"/>
      <c r="Z41" s="143"/>
      <c r="AA41" s="156" t="str">
        <f>IF($O41="","",SUM(IF($O41&lt;$Q41,0,1),IF($S41&lt;$U41,0,1),IF($W41&lt;&gt;"",IF($W41&lt;=$Y41,0,1),0)))</f>
        <v/>
      </c>
      <c r="AB41" s="154" t="s">
        <v>1</v>
      </c>
      <c r="AC41" s="157" t="str">
        <f>IF($Q41="","",SUM(IF($O41&gt;$Q41,0,1),IF($S41&gt;$U41,0,1),IF($W41&lt;&gt;"",IF($W41&gt;$Y41,0,1),0)))</f>
        <v/>
      </c>
      <c r="AD41" s="150"/>
      <c r="AE41" s="156" t="str">
        <f>IF($O41="","",IF($AA41&lt;$AC41,0,2))</f>
        <v/>
      </c>
      <c r="AF41" s="154" t="s">
        <v>1</v>
      </c>
      <c r="AG41" s="157" t="str">
        <f>IF($O41="","",IF($AA41&lt;$AC41,2,0))</f>
        <v/>
      </c>
    </row>
    <row r="42" spans="1:33" s="57" customFormat="1" ht="13.5" thickBot="1">
      <c r="A42" s="150"/>
      <c r="B42" s="150"/>
      <c r="C42" s="151"/>
      <c r="D42" s="151"/>
      <c r="E42" s="258"/>
      <c r="F42" s="143"/>
      <c r="G42" s="258"/>
      <c r="H42" s="258"/>
      <c r="I42" s="258"/>
      <c r="J42" s="143"/>
      <c r="K42" s="253"/>
      <c r="L42" s="253"/>
      <c r="M42" s="253"/>
      <c r="N42" s="143"/>
      <c r="O42" s="143"/>
      <c r="P42" s="143"/>
      <c r="Q42" s="143"/>
      <c r="R42" s="143"/>
      <c r="S42" s="143"/>
      <c r="T42" s="143"/>
      <c r="U42" s="143"/>
      <c r="V42" s="143"/>
      <c r="W42" s="143"/>
      <c r="X42" s="143"/>
      <c r="Y42" s="143"/>
      <c r="Z42" s="143"/>
      <c r="AA42" s="143"/>
      <c r="AB42" s="143"/>
      <c r="AC42" s="143"/>
      <c r="AD42" s="150"/>
      <c r="AE42" s="143"/>
      <c r="AF42" s="143"/>
      <c r="AG42" s="143"/>
    </row>
    <row r="43" spans="1:33" s="57" customFormat="1" ht="13.5" thickBot="1">
      <c r="A43" s="150">
        <v>12</v>
      </c>
      <c r="B43" s="150">
        <v>12</v>
      </c>
      <c r="C43" s="151">
        <v>1</v>
      </c>
      <c r="D43" s="151"/>
      <c r="E43" s="258" t="str">
        <f>$E$15</f>
        <v>TV Vaihingen/Enz</v>
      </c>
      <c r="F43" s="143" t="s">
        <v>276</v>
      </c>
      <c r="G43" s="294" t="str">
        <f>$E$13</f>
        <v>TSV Dennach</v>
      </c>
      <c r="H43" s="294"/>
      <c r="I43" s="294"/>
      <c r="J43" s="143" t="s">
        <v>1</v>
      </c>
      <c r="K43" s="298" t="str">
        <f>$E$17</f>
        <v>TV Obernhausen</v>
      </c>
      <c r="L43" s="298"/>
      <c r="M43" s="298"/>
      <c r="N43" s="143"/>
      <c r="O43" s="153"/>
      <c r="P43" s="154" t="s">
        <v>1</v>
      </c>
      <c r="Q43" s="155"/>
      <c r="R43" s="143"/>
      <c r="S43" s="153"/>
      <c r="T43" s="154" t="s">
        <v>1</v>
      </c>
      <c r="U43" s="155"/>
      <c r="V43" s="143"/>
      <c r="W43" s="153"/>
      <c r="X43" s="154" t="s">
        <v>1</v>
      </c>
      <c r="Y43" s="155"/>
      <c r="Z43" s="143"/>
      <c r="AA43" s="156" t="str">
        <f>IF($O43="","",SUM(IF($O43&lt;$Q43,0,1),IF($S43&lt;$U43,0,1),IF($W43&lt;&gt;"",IF($W43&lt;=$Y43,0,1),0)))</f>
        <v/>
      </c>
      <c r="AB43" s="154" t="s">
        <v>1</v>
      </c>
      <c r="AC43" s="157" t="str">
        <f>IF($Q43="","",SUM(IF($O43&gt;$Q43,0,1),IF($S43&gt;$U43,0,1),IF($W43&lt;&gt;"",IF($W43&gt;$Y43,0,1),0)))</f>
        <v/>
      </c>
      <c r="AD43" s="150"/>
      <c r="AE43" s="156" t="str">
        <f>IF($O43="","",IF($AA43&lt;$AC43,0,2))</f>
        <v/>
      </c>
      <c r="AF43" s="154" t="s">
        <v>1</v>
      </c>
      <c r="AG43" s="157" t="str">
        <f>IF($O43="","",IF($AA43&lt;$AC43,2,0))</f>
        <v/>
      </c>
    </row>
    <row r="44" spans="1:33" s="57" customFormat="1" ht="13.5" thickBot="1">
      <c r="A44" s="150"/>
      <c r="B44" s="150"/>
      <c r="C44" s="151"/>
      <c r="D44" s="151"/>
      <c r="E44" s="258"/>
      <c r="F44" s="143"/>
      <c r="G44" s="258"/>
      <c r="H44" s="258"/>
      <c r="I44" s="258"/>
      <c r="J44" s="143"/>
      <c r="K44" s="253"/>
      <c r="L44" s="253"/>
      <c r="M44" s="253"/>
      <c r="N44" s="143"/>
      <c r="O44" s="143"/>
      <c r="P44" s="143"/>
      <c r="Q44" s="143"/>
      <c r="R44" s="143"/>
      <c r="S44" s="143"/>
      <c r="T44" s="143"/>
      <c r="U44" s="143"/>
      <c r="V44" s="143"/>
      <c r="W44" s="143"/>
      <c r="X44" s="143"/>
      <c r="Y44" s="143"/>
      <c r="Z44" s="143"/>
      <c r="AA44" s="143"/>
      <c r="AB44" s="143"/>
      <c r="AC44" s="143"/>
      <c r="AD44" s="150"/>
      <c r="AE44" s="143"/>
      <c r="AF44" s="143"/>
      <c r="AG44" s="143"/>
    </row>
    <row r="45" spans="1:33" s="57" customFormat="1" ht="13.5" thickBot="1">
      <c r="A45" s="150">
        <v>13</v>
      </c>
      <c r="B45" s="150">
        <v>13</v>
      </c>
      <c r="C45" s="151">
        <v>1</v>
      </c>
      <c r="D45" s="151"/>
      <c r="E45" s="258" t="str">
        <f>$E$16</f>
        <v>TV Heuchlingen</v>
      </c>
      <c r="F45" s="143" t="s">
        <v>276</v>
      </c>
      <c r="G45" s="294" t="str">
        <f>$E$14</f>
        <v>TG Biberach</v>
      </c>
      <c r="H45" s="294"/>
      <c r="I45" s="294"/>
      <c r="J45" s="143" t="s">
        <v>1</v>
      </c>
      <c r="K45" s="298" t="str">
        <f>$E$12</f>
        <v>TV Hohenklingen</v>
      </c>
      <c r="L45" s="298"/>
      <c r="M45" s="298"/>
      <c r="N45" s="143"/>
      <c r="O45" s="153"/>
      <c r="P45" s="154" t="s">
        <v>1</v>
      </c>
      <c r="Q45" s="155"/>
      <c r="R45" s="143"/>
      <c r="S45" s="153"/>
      <c r="T45" s="154" t="s">
        <v>1</v>
      </c>
      <c r="U45" s="155"/>
      <c r="V45" s="143"/>
      <c r="W45" s="153"/>
      <c r="X45" s="154" t="s">
        <v>1</v>
      </c>
      <c r="Y45" s="155"/>
      <c r="Z45" s="143"/>
      <c r="AA45" s="156" t="str">
        <f>IF($O45="","",SUM(IF($O45&lt;$Q45,0,1),IF($S45&lt;$U45,0,1),IF($W45&lt;&gt;"",IF($W45&lt;=$Y45,0,1),0)))</f>
        <v/>
      </c>
      <c r="AB45" s="154" t="s">
        <v>1</v>
      </c>
      <c r="AC45" s="157" t="str">
        <f>IF($Q45="","",SUM(IF($O45&gt;$Q45,0,1),IF($S45&gt;$U45,0,1),IF($W45&lt;&gt;"",IF($W45&gt;$Y45,0,1),0)))</f>
        <v/>
      </c>
      <c r="AD45" s="150"/>
      <c r="AE45" s="156" t="str">
        <f>IF($O45="","",IF($AA45&lt;$AC45,0,2))</f>
        <v/>
      </c>
      <c r="AF45" s="154" t="s">
        <v>1</v>
      </c>
      <c r="AG45" s="157" t="str">
        <f>IF($O45="","",IF($AA45&lt;$AC45,2,0))</f>
        <v/>
      </c>
    </row>
    <row r="46" spans="1:33" s="57" customFormat="1" ht="13.5" thickBot="1">
      <c r="A46" s="150"/>
      <c r="B46" s="150"/>
      <c r="C46" s="151"/>
      <c r="D46" s="151"/>
      <c r="E46" s="258"/>
      <c r="F46" s="143"/>
      <c r="G46" s="258"/>
      <c r="H46" s="258"/>
      <c r="I46" s="258"/>
      <c r="J46" s="143"/>
      <c r="K46" s="253"/>
      <c r="L46" s="253"/>
      <c r="M46" s="253"/>
      <c r="N46" s="143"/>
      <c r="O46" s="143"/>
      <c r="P46" s="143"/>
      <c r="Q46" s="143"/>
      <c r="R46" s="143"/>
      <c r="S46" s="143"/>
      <c r="T46" s="143"/>
      <c r="U46" s="143"/>
      <c r="V46" s="143"/>
      <c r="W46" s="143"/>
      <c r="X46" s="143"/>
      <c r="Y46" s="143"/>
      <c r="Z46" s="143"/>
      <c r="AA46" s="143"/>
      <c r="AB46" s="143"/>
      <c r="AC46" s="143"/>
      <c r="AD46" s="150"/>
      <c r="AE46" s="143"/>
      <c r="AF46" s="143"/>
      <c r="AG46" s="143"/>
    </row>
    <row r="47" spans="1:33" s="57" customFormat="1" ht="13.5" thickBot="1">
      <c r="A47" s="150">
        <v>14</v>
      </c>
      <c r="B47" s="150">
        <v>14</v>
      </c>
      <c r="C47" s="151">
        <v>1</v>
      </c>
      <c r="D47" s="151"/>
      <c r="E47" s="258" t="str">
        <f>$E$13</f>
        <v>TSV Dennach</v>
      </c>
      <c r="F47" s="143" t="s">
        <v>276</v>
      </c>
      <c r="G47" s="294" t="str">
        <f>$E$17</f>
        <v>TV Obernhausen</v>
      </c>
      <c r="H47" s="294"/>
      <c r="I47" s="294"/>
      <c r="J47" s="143" t="s">
        <v>1</v>
      </c>
      <c r="K47" s="298" t="str">
        <f>$E$15</f>
        <v>TV Vaihingen/Enz</v>
      </c>
      <c r="L47" s="298"/>
      <c r="M47" s="298"/>
      <c r="N47" s="143"/>
      <c r="O47" s="153"/>
      <c r="P47" s="154" t="s">
        <v>1</v>
      </c>
      <c r="Q47" s="155"/>
      <c r="R47" s="143"/>
      <c r="S47" s="153"/>
      <c r="T47" s="154" t="s">
        <v>1</v>
      </c>
      <c r="U47" s="155"/>
      <c r="V47" s="143"/>
      <c r="W47" s="153"/>
      <c r="X47" s="154" t="s">
        <v>1</v>
      </c>
      <c r="Y47" s="155"/>
      <c r="Z47" s="143"/>
      <c r="AA47" s="156" t="str">
        <f>IF($O47="","",SUM(IF($O47&lt;$Q47,0,1),IF($S47&lt;$U47,0,1),IF($W47&lt;&gt;"",IF($W47&lt;=$Y47,0,1),0)))</f>
        <v/>
      </c>
      <c r="AB47" s="154" t="s">
        <v>1</v>
      </c>
      <c r="AC47" s="157" t="str">
        <f>IF($Q47="","",SUM(IF($O47&gt;$Q47,0,1),IF($S47&gt;$U47,0,1),IF($W47&lt;&gt;"",IF($W47&gt;$Y47,0,1),0)))</f>
        <v/>
      </c>
      <c r="AD47" s="150"/>
      <c r="AE47" s="156" t="str">
        <f>IF($O47="","",IF($AA47&lt;$AC47,0,2))</f>
        <v/>
      </c>
      <c r="AF47" s="154" t="s">
        <v>1</v>
      </c>
      <c r="AG47" s="157" t="str">
        <f>IF($O47="","",IF($AA47&lt;$AC47,2,0))</f>
        <v/>
      </c>
    </row>
    <row r="48" spans="1:33" s="57" customFormat="1" ht="13.5" thickBot="1">
      <c r="A48" s="150"/>
      <c r="B48" s="150"/>
      <c r="C48" s="151"/>
      <c r="D48" s="151"/>
      <c r="E48" s="258"/>
      <c r="F48" s="143"/>
      <c r="G48" s="258"/>
      <c r="H48" s="258"/>
      <c r="I48" s="258"/>
      <c r="J48" s="143"/>
      <c r="K48" s="253"/>
      <c r="L48" s="253"/>
      <c r="M48" s="253"/>
      <c r="N48" s="143"/>
      <c r="O48" s="143"/>
      <c r="P48" s="143"/>
      <c r="Q48" s="143"/>
      <c r="R48" s="143"/>
      <c r="S48" s="143"/>
      <c r="T48" s="143"/>
      <c r="U48" s="143"/>
      <c r="V48" s="143"/>
      <c r="W48" s="143"/>
      <c r="X48" s="143"/>
      <c r="Y48" s="143"/>
      <c r="Z48" s="143"/>
      <c r="AA48" s="143"/>
      <c r="AB48" s="143"/>
      <c r="AC48" s="143"/>
      <c r="AD48" s="150"/>
      <c r="AE48" s="143"/>
      <c r="AF48" s="143"/>
      <c r="AG48" s="143"/>
    </row>
    <row r="49" spans="1:35" s="57" customFormat="1" ht="13.5" thickBot="1">
      <c r="A49" s="150">
        <v>15</v>
      </c>
      <c r="B49" s="150">
        <v>15</v>
      </c>
      <c r="C49" s="151">
        <v>1</v>
      </c>
      <c r="D49" s="151"/>
      <c r="E49" s="258" t="str">
        <f>$E$15</f>
        <v>TV Vaihingen/Enz</v>
      </c>
      <c r="F49" s="143" t="s">
        <v>276</v>
      </c>
      <c r="G49" s="294" t="str">
        <f>$E$12</f>
        <v>TV Hohenklingen</v>
      </c>
      <c r="H49" s="294"/>
      <c r="I49" s="294"/>
      <c r="J49" s="143" t="s">
        <v>1</v>
      </c>
      <c r="K49" s="298" t="str">
        <f>$E$13</f>
        <v>TSV Dennach</v>
      </c>
      <c r="L49" s="298"/>
      <c r="M49" s="298"/>
      <c r="N49" s="143"/>
      <c r="O49" s="153"/>
      <c r="P49" s="154" t="s">
        <v>1</v>
      </c>
      <c r="Q49" s="155"/>
      <c r="R49" s="143"/>
      <c r="S49" s="153"/>
      <c r="T49" s="154" t="s">
        <v>1</v>
      </c>
      <c r="U49" s="155"/>
      <c r="V49" s="143"/>
      <c r="W49" s="153"/>
      <c r="X49" s="154" t="s">
        <v>1</v>
      </c>
      <c r="Y49" s="155"/>
      <c r="Z49" s="143"/>
      <c r="AA49" s="156" t="str">
        <f>IF($O49="","",SUM(IF($O49&lt;$Q49,0,1),IF($S49&lt;$U49,0,1),IF($W49&lt;&gt;"",IF($W49&lt;=$Y49,0,1),0)))</f>
        <v/>
      </c>
      <c r="AB49" s="154" t="s">
        <v>1</v>
      </c>
      <c r="AC49" s="157" t="str">
        <f>IF($Q49="","",SUM(IF($O49&gt;$Q49,0,1),IF($S49&gt;$U49,0,1),IF($W49&lt;&gt;"",IF($W49&gt;$Y49,0,1),0)))</f>
        <v/>
      </c>
      <c r="AD49" s="150"/>
      <c r="AE49" s="156" t="str">
        <f>IF($O49="","",IF($AA49&lt;$AC49,0,2))</f>
        <v/>
      </c>
      <c r="AF49" s="154" t="s">
        <v>1</v>
      </c>
      <c r="AG49" s="157" t="str">
        <f>IF($O49="","",IF($AA49&lt;$AC49,2,0))</f>
        <v/>
      </c>
    </row>
    <row r="50" spans="1:35" s="57" customFormat="1">
      <c r="A50" s="150"/>
      <c r="B50" s="150"/>
      <c r="C50" s="151"/>
      <c r="D50" s="151"/>
      <c r="E50" s="258"/>
      <c r="F50" s="143"/>
      <c r="G50" s="258"/>
      <c r="H50" s="258"/>
      <c r="I50" s="258"/>
      <c r="J50" s="143"/>
      <c r="K50" s="253"/>
      <c r="L50" s="253"/>
      <c r="M50" s="253"/>
      <c r="N50" s="143"/>
      <c r="O50" s="267"/>
      <c r="P50" s="164"/>
      <c r="Q50" s="267"/>
      <c r="R50" s="143"/>
      <c r="S50" s="267"/>
      <c r="T50" s="164"/>
      <c r="U50" s="267"/>
      <c r="V50" s="143"/>
      <c r="W50" s="267"/>
      <c r="X50" s="164"/>
      <c r="Y50" s="267"/>
      <c r="Z50" s="143"/>
      <c r="AA50" s="164"/>
      <c r="AB50" s="164"/>
      <c r="AC50" s="164"/>
      <c r="AD50" s="150"/>
      <c r="AE50" s="164"/>
      <c r="AF50" s="164"/>
      <c r="AG50" s="164"/>
    </row>
    <row r="51" spans="1:35" s="57" customFormat="1">
      <c r="A51" s="150"/>
      <c r="B51" s="150"/>
      <c r="C51" s="151"/>
      <c r="D51" s="151"/>
      <c r="E51" s="143"/>
      <c r="F51" s="143"/>
      <c r="G51" s="258"/>
      <c r="H51" s="258"/>
      <c r="I51" s="258"/>
      <c r="J51" s="143"/>
      <c r="K51" s="143"/>
      <c r="L51" s="143"/>
      <c r="M51" s="143"/>
      <c r="N51" s="143"/>
      <c r="O51" s="143"/>
      <c r="P51" s="143"/>
      <c r="Q51" s="143"/>
      <c r="R51" s="143"/>
      <c r="S51" s="143"/>
      <c r="T51" s="143"/>
      <c r="U51" s="143"/>
      <c r="V51" s="143"/>
      <c r="W51" s="143"/>
      <c r="X51" s="143"/>
      <c r="Y51" s="143"/>
      <c r="Z51" s="143"/>
      <c r="AA51" s="143"/>
      <c r="AB51" s="143"/>
      <c r="AC51" s="143"/>
      <c r="AD51" s="150"/>
      <c r="AE51" s="143"/>
      <c r="AF51" s="143"/>
      <c r="AG51" s="143"/>
    </row>
    <row r="52" spans="1:35" s="57" customFormat="1">
      <c r="A52" s="150"/>
      <c r="B52" s="150"/>
      <c r="C52" s="265" t="s">
        <v>297</v>
      </c>
      <c r="D52" s="265"/>
      <c r="E52" s="174" t="s">
        <v>301</v>
      </c>
      <c r="F52" s="143"/>
      <c r="G52" s="300" t="s">
        <v>298</v>
      </c>
      <c r="H52" s="300"/>
      <c r="I52" s="300"/>
      <c r="J52" s="300"/>
      <c r="K52" s="300"/>
      <c r="N52" s="143"/>
      <c r="O52" s="291" t="s">
        <v>298</v>
      </c>
      <c r="P52" s="292"/>
      <c r="Q52" s="293"/>
      <c r="R52" s="143"/>
      <c r="S52" s="291" t="s">
        <v>299</v>
      </c>
      <c r="T52" s="292"/>
      <c r="U52" s="293"/>
      <c r="V52" s="143"/>
      <c r="W52" s="291" t="s">
        <v>300</v>
      </c>
      <c r="X52" s="292"/>
      <c r="Y52" s="293"/>
      <c r="Z52" s="143"/>
      <c r="AD52" s="143"/>
    </row>
    <row r="53" spans="1:35" s="57" customFormat="1">
      <c r="A53" s="150"/>
      <c r="B53" s="150"/>
      <c r="C53" s="174">
        <v>1</v>
      </c>
      <c r="D53" s="174"/>
      <c r="E53" s="266" t="str">
        <f>$E$12</f>
        <v>TV Hohenklingen</v>
      </c>
      <c r="F53" s="163"/>
      <c r="G53" s="158" t="str">
        <f>$AE$21</f>
        <v/>
      </c>
      <c r="H53" s="158" t="str">
        <f>$AE$27</f>
        <v/>
      </c>
      <c r="I53" s="158" t="str">
        <f>$AG$33</f>
        <v/>
      </c>
      <c r="J53" s="158" t="str">
        <f>$AG$41</f>
        <v/>
      </c>
      <c r="K53" s="158" t="str">
        <f>$AG$49</f>
        <v/>
      </c>
      <c r="N53" s="164"/>
      <c r="O53" s="255" t="str">
        <f>IF(COUNT($G53:$I53)&lt;&gt;0,SUMIF($E$21:$E$49,$E53,$AE$21:$AE$49)+SUMIF($G$21:$I$49,$E53,$AG$21:$AG$49),"")</f>
        <v/>
      </c>
      <c r="P53" s="256" t="s">
        <v>1</v>
      </c>
      <c r="Q53" s="257" t="str">
        <f>IF(COUNT($G53:$I53)&lt;&gt;0,SUMIF($E$21:$E$49,$E53,$AG$21:$AG$49)+SUMIF($G$21:$I$49,$E53,$AE$21:$AE$49),"")</f>
        <v/>
      </c>
      <c r="R53" s="164"/>
      <c r="S53" s="255" t="str">
        <f>IF(COUNT($G53:$I53)&lt;&gt;0,SUMIF($E$21:$E$49,$E53,$O$21:$O$49)+SUMIF($E$21:$E$49,$E53,$S$21:$S$49)+SUMIF($G$21:$I$49,$E53,$Q$21:$Q$49)+SUMIF($G$21:$I$49,$E53,$U$21:$U$49)+SUMIF($E$21:$E$49,$E53,$W$21:$W$49)+SUMIF($G$21:$I$49,$E53,$Y$21:$Y$49),"")</f>
        <v/>
      </c>
      <c r="T53" s="256" t="s">
        <v>1</v>
      </c>
      <c r="U53" s="257" t="str">
        <f>IF(COUNT($G53:$I53)&lt;&gt;0,SUMIF($E$21:$E$49,$E53,$Q$21:$Q$49)+SUMIF($E$21:$E$49,$E53,$U$21:$U$49)+SUMIF($G$21:$I$49,$E53,$O$21:$O$49)++SUMIF($G$21:$I$49,$E53,$S$21:$S$49)++SUMIF($E$21:$E$49,$E53,$Y$21:$Y$49)++SUMIF($G$21:$I$49,$E53,$W$21:$W$49),"")</f>
        <v/>
      </c>
      <c r="V53" s="164"/>
      <c r="W53" s="288" t="str">
        <f>IF($S53&lt;&gt;"",$S53-$U53,"")</f>
        <v/>
      </c>
      <c r="X53" s="289"/>
      <c r="Y53" s="290"/>
      <c r="Z53" s="164"/>
      <c r="AD53" s="143"/>
    </row>
    <row r="54" spans="1:35" s="57" customFormat="1">
      <c r="A54" s="150"/>
      <c r="B54" s="150"/>
      <c r="C54" s="174">
        <v>2</v>
      </c>
      <c r="D54" s="174"/>
      <c r="E54" s="141" t="str">
        <f>$E$13</f>
        <v>TSV Dennach</v>
      </c>
      <c r="F54" s="163"/>
      <c r="G54" s="158" t="str">
        <f>$AG$21</f>
        <v/>
      </c>
      <c r="H54" s="158" t="str">
        <f>$AE$31</f>
        <v/>
      </c>
      <c r="I54" s="158" t="str">
        <f>$AE$35</f>
        <v/>
      </c>
      <c r="J54" s="158" t="str">
        <f>$AG$43</f>
        <v/>
      </c>
      <c r="K54" s="158" t="str">
        <f>$AE$47</f>
        <v/>
      </c>
      <c r="N54" s="164"/>
      <c r="O54" s="255" t="str">
        <f t="shared" ref="O54:O58" si="0">IF(COUNT($G54:$I54)&lt;&gt;0,SUMIF($E$21:$E$49,$E54,$AE$21:$AE$49)+SUMIF($G$21:$I$49,$E54,$AG$21:$AG$49),"")</f>
        <v/>
      </c>
      <c r="P54" s="254" t="s">
        <v>1</v>
      </c>
      <c r="Q54" s="257" t="str">
        <f t="shared" ref="Q54:Q58" si="1">IF(COUNT($G54:$I54)&lt;&gt;0,SUMIF($E$21:$E$49,$E54,$AG$21:$AG$49)+SUMIF($G$21:$I$49,$E54,$AE$21:$AE$49),"")</f>
        <v/>
      </c>
      <c r="R54" s="164"/>
      <c r="S54" s="255" t="str">
        <f t="shared" ref="S54:S58" si="2">IF(COUNT($G54:$I54)&lt;&gt;0,SUMIF($E$21:$E$49,$E54,$O$21:$O$49)+SUMIF($E$21:$E$49,$E54,$S$21:$S$49)+SUMIF($G$21:$I$49,$E54,$Q$21:$Q$49)+SUMIF($G$21:$I$49,$E54,$U$21:$U$49)+SUMIF($E$21:$E$49,$E54,$W$21:$W$49)+SUMIF($G$21:$I$49,$E54,$Y$21:$Y$49),"")</f>
        <v/>
      </c>
      <c r="T54" s="254" t="s">
        <v>1</v>
      </c>
      <c r="U54" s="257" t="str">
        <f t="shared" ref="U54:U58" si="3">IF(COUNT($G54:$I54)&lt;&gt;0,SUMIF($E$21:$E$49,$E54,$Q$21:$Q$49)+SUMIF($E$21:$E$49,$E54,$U$21:$U$49)+SUMIF($G$21:$I$49,$E54,$O$21:$O$49)++SUMIF($G$21:$I$49,$E54,$S$21:$S$49)++SUMIF($E$21:$E$49,$E54,$Y$21:$Y$49)++SUMIF($G$21:$I$49,$E54,$W$21:$W$49),"")</f>
        <v/>
      </c>
      <c r="V54" s="164"/>
      <c r="W54" s="288" t="str">
        <f t="shared" ref="W54:W58" si="4">IF($S54&lt;&gt;"",$S54-$U54,"")</f>
        <v/>
      </c>
      <c r="X54" s="289"/>
      <c r="Y54" s="290"/>
      <c r="Z54" s="164"/>
      <c r="AD54" s="143"/>
    </row>
    <row r="55" spans="1:35" s="57" customFormat="1">
      <c r="A55" s="150"/>
      <c r="B55" s="150"/>
      <c r="C55" s="174">
        <v>3</v>
      </c>
      <c r="D55" s="174"/>
      <c r="E55" s="266" t="str">
        <f>$E$14</f>
        <v>TG Biberach</v>
      </c>
      <c r="F55" s="163"/>
      <c r="G55" s="158" t="str">
        <f>$AE$23</f>
        <v/>
      </c>
      <c r="H55" s="158" t="str">
        <f>$AG$27</f>
        <v/>
      </c>
      <c r="I55" s="158" t="str">
        <f>$AG$35</f>
        <v/>
      </c>
      <c r="J55" s="158" t="str">
        <f>$AE$39</f>
        <v/>
      </c>
      <c r="K55" s="158" t="str">
        <f>$AG$45</f>
        <v/>
      </c>
      <c r="N55" s="164"/>
      <c r="O55" s="255" t="str">
        <f t="shared" si="0"/>
        <v/>
      </c>
      <c r="P55" s="254" t="s">
        <v>1</v>
      </c>
      <c r="Q55" s="257" t="str">
        <f t="shared" si="1"/>
        <v/>
      </c>
      <c r="R55" s="164"/>
      <c r="S55" s="255" t="str">
        <f t="shared" si="2"/>
        <v/>
      </c>
      <c r="T55" s="254" t="s">
        <v>1</v>
      </c>
      <c r="U55" s="257" t="str">
        <f t="shared" si="3"/>
        <v/>
      </c>
      <c r="V55" s="164"/>
      <c r="W55" s="288" t="str">
        <f t="shared" si="4"/>
        <v/>
      </c>
      <c r="X55" s="289"/>
      <c r="Y55" s="290"/>
      <c r="Z55" s="164"/>
      <c r="AD55" s="143"/>
    </row>
    <row r="56" spans="1:35" s="57" customFormat="1">
      <c r="A56" s="150"/>
      <c r="B56" s="150"/>
      <c r="C56" s="174">
        <v>4</v>
      </c>
      <c r="D56" s="174"/>
      <c r="E56" s="266" t="str">
        <f>$E$15</f>
        <v>TV Vaihingen/Enz</v>
      </c>
      <c r="F56" s="163"/>
      <c r="G56" s="158" t="str">
        <f>$AG$23</f>
        <v/>
      </c>
      <c r="H56" s="158" t="str">
        <f>$AG$29</f>
        <v/>
      </c>
      <c r="I56" s="158" t="str">
        <f>$AE$37</f>
        <v/>
      </c>
      <c r="J56" s="158" t="str">
        <f>$AE$43</f>
        <v/>
      </c>
      <c r="K56" s="158" t="str">
        <f>$AE$49</f>
        <v/>
      </c>
      <c r="N56" s="164"/>
      <c r="O56" s="255" t="str">
        <f t="shared" si="0"/>
        <v/>
      </c>
      <c r="P56" s="254" t="s">
        <v>1</v>
      </c>
      <c r="Q56" s="257" t="str">
        <f t="shared" si="1"/>
        <v/>
      </c>
      <c r="R56" s="164"/>
      <c r="S56" s="255" t="str">
        <f t="shared" si="2"/>
        <v/>
      </c>
      <c r="T56" s="254" t="s">
        <v>1</v>
      </c>
      <c r="U56" s="257" t="str">
        <f t="shared" si="3"/>
        <v/>
      </c>
      <c r="V56" s="164"/>
      <c r="W56" s="288" t="str">
        <f t="shared" si="4"/>
        <v/>
      </c>
      <c r="X56" s="289"/>
      <c r="Y56" s="290"/>
      <c r="Z56" s="164"/>
      <c r="AD56" s="143"/>
    </row>
    <row r="57" spans="1:35" s="57" customFormat="1">
      <c r="A57" s="150"/>
      <c r="B57" s="150"/>
      <c r="C57" s="174">
        <v>5</v>
      </c>
      <c r="D57" s="151"/>
      <c r="E57" s="140" t="s">
        <v>366</v>
      </c>
      <c r="F57" s="151"/>
      <c r="G57" s="158" t="str">
        <f>$AE$25</f>
        <v/>
      </c>
      <c r="H57" s="158" t="str">
        <f>$AG$31</f>
        <v/>
      </c>
      <c r="I57" s="158" t="str">
        <f>$AG$37</f>
        <v/>
      </c>
      <c r="J57" s="158" t="str">
        <f>$AE$41</f>
        <v/>
      </c>
      <c r="K57" s="158" t="str">
        <f>$AE$45</f>
        <v/>
      </c>
      <c r="N57" s="164"/>
      <c r="O57" s="255" t="str">
        <f t="shared" si="0"/>
        <v/>
      </c>
      <c r="P57" s="254" t="s">
        <v>1</v>
      </c>
      <c r="Q57" s="257" t="str">
        <f t="shared" si="1"/>
        <v/>
      </c>
      <c r="R57" s="164"/>
      <c r="S57" s="255" t="str">
        <f t="shared" si="2"/>
        <v/>
      </c>
      <c r="T57" s="254" t="s">
        <v>1</v>
      </c>
      <c r="U57" s="257" t="str">
        <f t="shared" si="3"/>
        <v/>
      </c>
      <c r="V57" s="164"/>
      <c r="W57" s="288" t="str">
        <f t="shared" si="4"/>
        <v/>
      </c>
      <c r="X57" s="289"/>
      <c r="Y57" s="290"/>
      <c r="Z57" s="151"/>
      <c r="AA57" s="151"/>
      <c r="AB57" s="151"/>
      <c r="AC57" s="151"/>
      <c r="AD57" s="143"/>
      <c r="AE57" s="151"/>
      <c r="AF57" s="151"/>
      <c r="AG57" s="151"/>
    </row>
    <row r="58" spans="1:35" s="57" customFormat="1">
      <c r="A58" s="150"/>
      <c r="B58" s="150"/>
      <c r="C58" s="174">
        <v>6</v>
      </c>
      <c r="D58" s="151"/>
      <c r="E58" s="258" t="s">
        <v>367</v>
      </c>
      <c r="F58" s="143"/>
      <c r="G58" s="158" t="str">
        <f>$AG$25</f>
        <v/>
      </c>
      <c r="H58" s="158" t="str">
        <f>$AE$29</f>
        <v/>
      </c>
      <c r="I58" s="158" t="str">
        <f>$AE$33</f>
        <v/>
      </c>
      <c r="J58" s="158" t="str">
        <f>$AG$39</f>
        <v/>
      </c>
      <c r="K58" s="158" t="str">
        <f>$AG$47</f>
        <v/>
      </c>
      <c r="N58" s="164"/>
      <c r="O58" s="255" t="str">
        <f t="shared" si="0"/>
        <v/>
      </c>
      <c r="P58" s="254" t="s">
        <v>1</v>
      </c>
      <c r="Q58" s="257" t="str">
        <f t="shared" si="1"/>
        <v/>
      </c>
      <c r="R58" s="164"/>
      <c r="S58" s="255" t="str">
        <f t="shared" si="2"/>
        <v/>
      </c>
      <c r="T58" s="254" t="s">
        <v>1</v>
      </c>
      <c r="U58" s="257" t="str">
        <f t="shared" si="3"/>
        <v/>
      </c>
      <c r="V58" s="164"/>
      <c r="W58" s="288" t="str">
        <f t="shared" si="4"/>
        <v/>
      </c>
      <c r="X58" s="289"/>
      <c r="Y58" s="290"/>
      <c r="Z58" s="143"/>
      <c r="AA58" s="143"/>
      <c r="AB58" s="143"/>
      <c r="AC58" s="143"/>
      <c r="AD58" s="143"/>
      <c r="AE58" s="143"/>
      <c r="AF58" s="143"/>
      <c r="AG58" s="143"/>
    </row>
    <row r="59" spans="1:35" s="57" customFormat="1">
      <c r="C59" s="56"/>
      <c r="D59" s="56"/>
      <c r="E59" s="55"/>
      <c r="F59" s="55"/>
      <c r="G59" s="54"/>
      <c r="H59" s="54"/>
      <c r="I59" s="54"/>
      <c r="J59" s="55"/>
      <c r="K59" s="55"/>
      <c r="L59" s="55"/>
      <c r="M59" s="55"/>
      <c r="N59" s="55"/>
      <c r="O59" s="55"/>
      <c r="P59" s="55"/>
      <c r="Q59" s="55"/>
      <c r="R59" s="55"/>
      <c r="S59" s="55"/>
      <c r="T59" s="55"/>
      <c r="U59" s="55"/>
      <c r="V59" s="55"/>
      <c r="W59" s="55"/>
      <c r="X59" s="55"/>
      <c r="Y59" s="55"/>
      <c r="Z59" s="55"/>
      <c r="AA59" s="55"/>
      <c r="AB59" s="55"/>
      <c r="AC59" s="55"/>
      <c r="AE59" s="55"/>
      <c r="AF59" s="55"/>
      <c r="AG59" s="55"/>
    </row>
    <row r="60" spans="1:35">
      <c r="C60" s="58"/>
      <c r="D60" s="58"/>
    </row>
    <row r="61" spans="1:35">
      <c r="C61" s="58"/>
      <c r="D61" s="58"/>
    </row>
    <row r="62" spans="1:35">
      <c r="C62" s="58"/>
      <c r="D62" s="58"/>
    </row>
    <row r="63" spans="1:35" s="60" customFormat="1">
      <c r="A63" s="58"/>
      <c r="B63" s="58"/>
      <c r="C63" s="58"/>
      <c r="D63" s="58"/>
      <c r="G63" s="61"/>
      <c r="H63" s="61"/>
      <c r="I63" s="61"/>
      <c r="AD63" s="58"/>
      <c r="AH63" s="58"/>
      <c r="AI63" s="58"/>
    </row>
    <row r="64" spans="1:35" s="60" customFormat="1">
      <c r="A64" s="58"/>
      <c r="B64" s="58"/>
      <c r="C64" s="58"/>
      <c r="D64" s="58"/>
      <c r="G64" s="61"/>
      <c r="H64" s="61"/>
      <c r="I64" s="61"/>
      <c r="AD64" s="58"/>
      <c r="AH64" s="58"/>
      <c r="AI64" s="58"/>
    </row>
    <row r="65" spans="1:35" s="60" customFormat="1">
      <c r="A65" s="58"/>
      <c r="B65" s="58"/>
      <c r="C65" s="58"/>
      <c r="D65" s="58"/>
      <c r="G65" s="61"/>
      <c r="H65" s="61"/>
      <c r="I65" s="61"/>
      <c r="AD65" s="58"/>
      <c r="AH65" s="58"/>
      <c r="AI65" s="58"/>
    </row>
    <row r="66" spans="1:35" s="60" customFormat="1">
      <c r="A66" s="58"/>
      <c r="B66" s="58"/>
      <c r="C66" s="58"/>
      <c r="D66" s="58"/>
      <c r="G66" s="61"/>
      <c r="H66" s="61"/>
      <c r="I66" s="61"/>
      <c r="AD66" s="58"/>
      <c r="AH66" s="58"/>
      <c r="AI66" s="58"/>
    </row>
  </sheetData>
  <sheetProtection sheet="1" objects="1" scenarios="1"/>
  <mergeCells count="43">
    <mergeCell ref="G23:I23"/>
    <mergeCell ref="K23:M23"/>
    <mergeCell ref="O20:Q20"/>
    <mergeCell ref="S20:U20"/>
    <mergeCell ref="W20:Y20"/>
    <mergeCell ref="G21:I21"/>
    <mergeCell ref="K21:M21"/>
    <mergeCell ref="G25:I25"/>
    <mergeCell ref="K25:M25"/>
    <mergeCell ref="G27:I27"/>
    <mergeCell ref="K27:M27"/>
    <mergeCell ref="G29:I29"/>
    <mergeCell ref="K29:M29"/>
    <mergeCell ref="G31:I31"/>
    <mergeCell ref="K31:M31"/>
    <mergeCell ref="O52:Q52"/>
    <mergeCell ref="S52:U52"/>
    <mergeCell ref="W52:Y52"/>
    <mergeCell ref="G39:I39"/>
    <mergeCell ref="K39:M39"/>
    <mergeCell ref="G41:I41"/>
    <mergeCell ref="K41:M41"/>
    <mergeCell ref="G33:I33"/>
    <mergeCell ref="K33:M33"/>
    <mergeCell ref="G35:I35"/>
    <mergeCell ref="K35:M35"/>
    <mergeCell ref="G37:I37"/>
    <mergeCell ref="K37:M37"/>
    <mergeCell ref="G52:K52"/>
    <mergeCell ref="G43:I43"/>
    <mergeCell ref="K43:M43"/>
    <mergeCell ref="W57:Y57"/>
    <mergeCell ref="W58:Y58"/>
    <mergeCell ref="G45:I45"/>
    <mergeCell ref="K45:M45"/>
    <mergeCell ref="G47:I47"/>
    <mergeCell ref="K47:M47"/>
    <mergeCell ref="G49:I49"/>
    <mergeCell ref="K49:M49"/>
    <mergeCell ref="W53:Y53"/>
    <mergeCell ref="W54:Y54"/>
    <mergeCell ref="W55:Y55"/>
    <mergeCell ref="W56:Y56"/>
  </mergeCells>
  <pageMargins left="0.29527559055118113" right="0.29527559055118113" top="0.98425196850393704" bottom="0.98425196850393704" header="0.51181102362204722" footer="0.51181102362204722"/>
  <pageSetup paperSize="9" scale="86" orientation="portrait" horizontalDpi="300" verticalDpi="300" r:id="rId1"/>
  <headerFooter alignWithMargins="0">
    <oddHeader>&amp;C&amp;"-,Standard"&amp;18Spielplan Faustball Halle 2018/2019 U18 weiblich 
&amp;14Zwischenrunde 2. Spieltag</oddHeader>
    <oddFooter>&amp;LHallensaison 2018/2019 U18 weiblich&amp;CSeite &amp;P&amp;RErstellt am: &amp;D</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41108CEF-AE39-47E3-AF7F-5D1BFAD7A2D9}">
            <xm:f>NOT(ISERROR(SEARCH($E$17,A12)))</xm:f>
            <xm:f>$E$17</xm:f>
            <x14:dxf>
              <fill>
                <patternFill>
                  <bgColor rgb="FF0070C0"/>
                </patternFill>
              </fill>
            </x14:dxf>
          </x14:cfRule>
          <x14:cfRule type="containsText" priority="2" operator="containsText" id="{6D766D2E-BDE5-4644-8460-C8239BCA5964}">
            <xm:f>NOT(ISERROR(SEARCH($E$16,A12)))</xm:f>
            <xm:f>$E$16</xm:f>
            <x14:dxf>
              <fill>
                <patternFill>
                  <bgColor theme="5" tint="0.39994506668294322"/>
                </patternFill>
              </fill>
            </x14:dxf>
          </x14:cfRule>
          <x14:cfRule type="containsText" priority="3" operator="containsText" id="{BA66A64E-62C9-4636-B1C1-C29F037ECFAA}">
            <xm:f>NOT(ISERROR(SEARCH($E$15,A12)))</xm:f>
            <xm:f>$E$15</xm:f>
            <x14:dxf>
              <fill>
                <patternFill>
                  <bgColor rgb="FFFFC000"/>
                </patternFill>
              </fill>
            </x14:dxf>
          </x14:cfRule>
          <x14:cfRule type="containsText" priority="4" operator="containsText" id="{2794BB6E-6C34-473A-AA2F-0EC7CBC1B566}">
            <xm:f>NOT(ISERROR(SEARCH($E$14,A12)))</xm:f>
            <xm:f>$E$14</xm:f>
            <x14:dxf>
              <fill>
                <patternFill>
                  <bgColor rgb="FFFFFF00"/>
                </patternFill>
              </fill>
            </x14:dxf>
          </x14:cfRule>
          <x14:cfRule type="containsText" priority="5" operator="containsText" id="{C91D67AB-F015-4034-AE21-8905A0933965}">
            <xm:f>NOT(ISERROR(SEARCH($E$13,A12)))</xm:f>
            <xm:f>$E$13</xm:f>
            <x14:dxf>
              <fill>
                <patternFill>
                  <bgColor rgb="FF00B050"/>
                </patternFill>
              </fill>
            </x14:dxf>
          </x14:cfRule>
          <x14:cfRule type="containsText" priority="6" operator="containsText" id="{290E6244-3C61-46EB-A0D7-334978114C41}">
            <xm:f>NOT(ISERROR(SEARCH($E$12,A12)))</xm:f>
            <xm:f>$E$12</xm:f>
            <x14:dxf>
              <fill>
                <patternFill>
                  <bgColor theme="8" tint="0.59996337778862885"/>
                </patternFill>
              </fill>
            </x14:dxf>
          </x14:cfRule>
          <xm:sqref>A12:M51 A52:G52 L52:M52 A53:M63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H62"/>
  <sheetViews>
    <sheetView showGridLines="0" view="pageLayout" zoomScale="115" zoomScaleNormal="100" zoomScalePageLayoutView="115" workbookViewId="0">
      <selection activeCell="E19" sqref="E19"/>
    </sheetView>
  </sheetViews>
  <sheetFormatPr baseColWidth="10" defaultColWidth="4.140625" defaultRowHeight="12.75"/>
  <cols>
    <col min="1" max="1" width="3.7109375" style="58" customWidth="1"/>
    <col min="2" max="2" width="3.28515625" style="58" customWidth="1"/>
    <col min="3" max="3" width="4.140625" style="59" customWidth="1"/>
    <col min="4" max="4" width="1.140625" style="59" customWidth="1"/>
    <col min="5" max="5" width="14.5703125" style="60" customWidth="1"/>
    <col min="6" max="6" width="2.5703125" style="60" customWidth="1"/>
    <col min="7" max="8" width="4.85546875" style="61" customWidth="1"/>
    <col min="9" max="9" width="6.85546875" style="61" customWidth="1"/>
    <col min="10" max="10" width="2.85546875" style="60" customWidth="1"/>
    <col min="11" max="12" width="5" style="60" customWidth="1"/>
    <col min="13" max="13" width="5.85546875" style="60" customWidth="1"/>
    <col min="14" max="14" width="1.42578125" style="60" customWidth="1"/>
    <col min="15" max="15" width="3.5703125" style="60" customWidth="1"/>
    <col min="16" max="16" width="1.42578125" style="60" customWidth="1"/>
    <col min="17" max="17" width="3.5703125" style="60" customWidth="1"/>
    <col min="18" max="18" width="1.42578125" style="60" customWidth="1"/>
    <col min="19" max="19" width="3.7109375" style="60" customWidth="1"/>
    <col min="20" max="20" width="1.42578125" style="60" customWidth="1"/>
    <col min="21" max="21" width="3.85546875" style="60" customWidth="1"/>
    <col min="22" max="22" width="1.42578125" style="60" customWidth="1"/>
    <col min="23" max="23" width="3.5703125" style="60" customWidth="1"/>
    <col min="24" max="24" width="1.42578125" style="60" customWidth="1"/>
    <col min="25" max="25" width="3.5703125" style="60" customWidth="1"/>
    <col min="26" max="26" width="1.42578125" style="60" customWidth="1"/>
    <col min="27" max="27" width="3.5703125" style="60" customWidth="1"/>
    <col min="28" max="28" width="1.42578125" style="60" customWidth="1"/>
    <col min="29" max="29" width="3.5703125" style="60" customWidth="1"/>
    <col min="30" max="30" width="1.42578125" style="60" customWidth="1"/>
    <col min="31" max="31" width="3.5703125" style="60" customWidth="1"/>
    <col min="32" max="32" width="1.42578125" style="60" customWidth="1"/>
    <col min="33" max="33" width="3.5703125" style="60" customWidth="1"/>
    <col min="34" max="34" width="5" style="58" customWidth="1"/>
    <col min="35" max="16384" width="4.140625" style="58"/>
  </cols>
  <sheetData>
    <row r="1" spans="1:34" s="33" customFormat="1">
      <c r="A1" s="36" t="s">
        <v>3</v>
      </c>
      <c r="B1" s="36"/>
      <c r="E1" s="35" t="s">
        <v>383</v>
      </c>
      <c r="T1" s="38"/>
      <c r="U1" s="38"/>
      <c r="V1" s="38"/>
      <c r="X1" s="38"/>
      <c r="Y1" s="38"/>
      <c r="Z1" s="38"/>
      <c r="AA1" s="38"/>
      <c r="AB1" s="38"/>
      <c r="AC1" s="38"/>
      <c r="AD1" s="38"/>
      <c r="AE1" s="38"/>
      <c r="AF1" s="38"/>
      <c r="AG1" s="38"/>
    </row>
    <row r="2" spans="1:34" s="41" customFormat="1">
      <c r="A2" s="37" t="s">
        <v>81</v>
      </c>
      <c r="B2" s="37"/>
      <c r="E2" s="67" t="s">
        <v>368</v>
      </c>
      <c r="F2" s="33"/>
      <c r="G2" s="43"/>
      <c r="H2" s="43"/>
      <c r="I2" s="43"/>
      <c r="J2" s="39"/>
      <c r="K2" s="39"/>
      <c r="L2" s="39"/>
      <c r="M2" s="39"/>
      <c r="N2" s="39"/>
      <c r="O2" s="40"/>
      <c r="P2" s="40"/>
      <c r="Q2" s="40"/>
      <c r="R2" s="39"/>
      <c r="T2" s="42"/>
      <c r="V2" s="43"/>
      <c r="X2" s="42"/>
      <c r="Z2" s="43"/>
      <c r="AD2" s="43"/>
    </row>
    <row r="3" spans="1:34" s="41" customFormat="1">
      <c r="A3" s="37"/>
      <c r="B3" s="37"/>
      <c r="E3" s="51"/>
      <c r="F3" s="33"/>
      <c r="G3" s="43"/>
      <c r="H3" s="43"/>
      <c r="I3" s="43"/>
      <c r="J3" s="39"/>
      <c r="K3" s="39"/>
      <c r="L3" s="39"/>
      <c r="M3" s="39"/>
      <c r="N3" s="39"/>
      <c r="O3" s="40"/>
      <c r="P3" s="40"/>
      <c r="Q3" s="40"/>
      <c r="R3" s="39"/>
      <c r="T3" s="42"/>
      <c r="V3" s="43"/>
      <c r="X3" s="42"/>
      <c r="Z3" s="43"/>
      <c r="AD3" s="43"/>
    </row>
    <row r="4" spans="1:34" s="33" customFormat="1">
      <c r="A4" s="36" t="s">
        <v>5</v>
      </c>
      <c r="B4" s="36"/>
      <c r="E4" s="5" t="s">
        <v>369</v>
      </c>
      <c r="J4" s="44"/>
      <c r="K4" s="44"/>
      <c r="L4" s="44"/>
      <c r="M4" s="44"/>
      <c r="N4" s="44"/>
      <c r="O4" s="44"/>
      <c r="P4" s="44"/>
      <c r="Q4" s="44"/>
      <c r="R4" s="44"/>
      <c r="T4" s="38"/>
      <c r="U4" s="38"/>
      <c r="V4" s="38"/>
      <c r="X4" s="38"/>
      <c r="Y4" s="38"/>
      <c r="Z4" s="38"/>
      <c r="AA4" s="38"/>
      <c r="AB4" s="38"/>
      <c r="AC4" s="38"/>
      <c r="AD4" s="38"/>
      <c r="AE4" s="38"/>
      <c r="AF4" s="38"/>
      <c r="AG4" s="38"/>
    </row>
    <row r="5" spans="1:34" s="33" customFormat="1">
      <c r="A5" s="36" t="s">
        <v>4</v>
      </c>
      <c r="B5" s="36"/>
      <c r="E5" s="44" t="s">
        <v>89</v>
      </c>
      <c r="J5" s="44"/>
      <c r="K5" s="44"/>
      <c r="L5" s="44"/>
      <c r="M5" s="44"/>
      <c r="N5" s="44"/>
      <c r="O5" s="44"/>
      <c r="P5" s="44"/>
      <c r="Q5" s="44"/>
      <c r="R5" s="44"/>
      <c r="S5" s="38"/>
      <c r="T5" s="38"/>
      <c r="U5" s="38"/>
      <c r="V5" s="38"/>
      <c r="W5" s="38"/>
      <c r="X5" s="38"/>
      <c r="Y5" s="38"/>
      <c r="Z5" s="38"/>
      <c r="AA5" s="38"/>
      <c r="AB5" s="38"/>
      <c r="AC5" s="38"/>
      <c r="AD5" s="38"/>
      <c r="AE5" s="38"/>
      <c r="AF5" s="38"/>
      <c r="AG5" s="38"/>
    </row>
    <row r="6" spans="1:34" s="33" customFormat="1">
      <c r="A6" s="36" t="s">
        <v>71</v>
      </c>
      <c r="B6" s="36"/>
      <c r="E6" s="44"/>
      <c r="S6" s="38"/>
      <c r="T6" s="38"/>
      <c r="U6" s="38"/>
      <c r="V6" s="38"/>
      <c r="W6" s="38"/>
      <c r="X6" s="38"/>
      <c r="Y6" s="38"/>
      <c r="Z6" s="38"/>
      <c r="AA6" s="38"/>
      <c r="AB6" s="38"/>
      <c r="AC6" s="38"/>
      <c r="AD6" s="38"/>
      <c r="AE6" s="38"/>
      <c r="AF6" s="38"/>
      <c r="AG6" s="38"/>
    </row>
    <row r="7" spans="1:34" s="33" customFormat="1">
      <c r="A7" s="34" t="s">
        <v>72</v>
      </c>
      <c r="B7" s="34"/>
      <c r="E7" s="45" t="s">
        <v>370</v>
      </c>
      <c r="J7" s="45"/>
      <c r="K7" s="45"/>
      <c r="L7" s="45"/>
      <c r="M7" s="45"/>
      <c r="N7" s="45"/>
      <c r="O7" s="45"/>
      <c r="P7" s="45"/>
      <c r="Q7" s="45"/>
      <c r="R7" s="45"/>
      <c r="S7" s="46"/>
      <c r="T7" s="46"/>
      <c r="U7" s="46"/>
      <c r="V7" s="46"/>
      <c r="W7" s="46"/>
      <c r="X7" s="46"/>
      <c r="Y7" s="46"/>
      <c r="Z7" s="46"/>
      <c r="AA7" s="46"/>
      <c r="AB7" s="46"/>
      <c r="AC7" s="46"/>
      <c r="AD7" s="46"/>
      <c r="AE7" s="46"/>
      <c r="AF7" s="46"/>
      <c r="AG7" s="46"/>
    </row>
    <row r="8" spans="1:34" s="33" customFormat="1">
      <c r="A8" s="36"/>
      <c r="B8" s="36"/>
      <c r="E8" s="45" t="s">
        <v>357</v>
      </c>
      <c r="G8" s="47"/>
      <c r="H8" s="47"/>
      <c r="I8" s="47"/>
      <c r="S8" s="38"/>
      <c r="T8" s="38"/>
      <c r="U8" s="38"/>
      <c r="V8" s="38"/>
      <c r="W8" s="38"/>
      <c r="X8" s="38"/>
      <c r="Y8" s="38"/>
      <c r="Z8" s="38"/>
      <c r="AA8" s="38"/>
      <c r="AB8" s="38"/>
      <c r="AC8" s="38"/>
      <c r="AD8" s="38"/>
      <c r="AE8" s="38"/>
      <c r="AF8" s="38"/>
      <c r="AG8" s="38"/>
    </row>
    <row r="9" spans="1:34" s="33" customFormat="1">
      <c r="A9" s="36"/>
      <c r="B9" s="36"/>
      <c r="E9" s="45"/>
      <c r="G9" s="47"/>
      <c r="H9" s="47"/>
      <c r="I9" s="47"/>
      <c r="S9" s="38"/>
      <c r="T9" s="38"/>
      <c r="U9" s="38"/>
      <c r="V9" s="38"/>
      <c r="W9" s="38"/>
      <c r="X9" s="38"/>
      <c r="Y9" s="38"/>
      <c r="Z9" s="38"/>
      <c r="AA9" s="38"/>
      <c r="AB9" s="38"/>
      <c r="AC9" s="38"/>
      <c r="AD9" s="38"/>
      <c r="AE9" s="38"/>
      <c r="AF9" s="38"/>
      <c r="AG9" s="38"/>
    </row>
    <row r="10" spans="1:34" s="54" customFormat="1">
      <c r="A10" s="52" t="s">
        <v>296</v>
      </c>
      <c r="B10" s="52"/>
      <c r="E10" s="53"/>
      <c r="F10" s="32"/>
      <c r="G10" s="137"/>
      <c r="H10" s="137"/>
      <c r="I10" s="137"/>
      <c r="T10" s="55"/>
      <c r="U10" s="55"/>
      <c r="V10" s="55"/>
      <c r="X10" s="55"/>
      <c r="Y10" s="55"/>
      <c r="Z10" s="55"/>
      <c r="AB10" s="55"/>
      <c r="AC10" s="55"/>
      <c r="AD10" s="55"/>
      <c r="AF10" s="55"/>
      <c r="AG10" s="55"/>
    </row>
    <row r="11" spans="1:34" s="54" customFormat="1">
      <c r="A11" s="52"/>
      <c r="B11" s="52"/>
      <c r="E11" s="53"/>
      <c r="F11" s="32"/>
      <c r="G11" s="137"/>
      <c r="H11" s="137"/>
      <c r="I11" s="137"/>
      <c r="T11" s="55"/>
      <c r="U11" s="55"/>
      <c r="V11" s="55"/>
      <c r="X11" s="55"/>
      <c r="Y11" s="55"/>
      <c r="Z11" s="55"/>
      <c r="AB11" s="55"/>
      <c r="AC11" s="55"/>
      <c r="AD11" s="55"/>
      <c r="AF11" s="55"/>
      <c r="AG11" s="55"/>
    </row>
    <row r="12" spans="1:34" s="54" customFormat="1">
      <c r="A12" s="138"/>
      <c r="B12" s="138"/>
      <c r="C12" s="160"/>
      <c r="D12" s="160"/>
      <c r="E12" s="34" t="s">
        <v>68</v>
      </c>
      <c r="F12" s="141"/>
      <c r="G12" s="175" t="s">
        <v>316</v>
      </c>
      <c r="H12" s="175"/>
      <c r="I12" s="182"/>
      <c r="J12" s="300" t="s">
        <v>317</v>
      </c>
      <c r="K12" s="300"/>
      <c r="L12" s="300"/>
      <c r="M12" s="160"/>
      <c r="N12" s="160"/>
      <c r="O12" s="291" t="s">
        <v>298</v>
      </c>
      <c r="P12" s="292"/>
      <c r="Q12" s="293"/>
      <c r="R12" s="143"/>
      <c r="S12" s="291" t="s">
        <v>299</v>
      </c>
      <c r="T12" s="292"/>
      <c r="U12" s="293"/>
      <c r="V12" s="143"/>
      <c r="W12" s="291" t="s">
        <v>300</v>
      </c>
      <c r="X12" s="292"/>
      <c r="Y12" s="293"/>
      <c r="Z12" s="143"/>
      <c r="AA12" s="182"/>
      <c r="AB12" s="143"/>
      <c r="AC12" s="143"/>
      <c r="AD12" s="143"/>
      <c r="AE12" s="160"/>
      <c r="AF12" s="143"/>
      <c r="AG12" s="143"/>
      <c r="AH12" s="160"/>
    </row>
    <row r="13" spans="1:34" s="54" customFormat="1">
      <c r="A13" s="160"/>
      <c r="B13" s="160"/>
      <c r="C13" s="144">
        <v>1</v>
      </c>
      <c r="D13" s="144"/>
      <c r="E13" s="141" t="s">
        <v>64</v>
      </c>
      <c r="F13" s="141"/>
      <c r="G13" s="186" t="str">
        <f>AE24</f>
        <v/>
      </c>
      <c r="H13" s="186" t="str">
        <f>AE28</f>
        <v/>
      </c>
      <c r="I13" s="182"/>
      <c r="J13" s="309" t="s">
        <v>302</v>
      </c>
      <c r="K13" s="309"/>
      <c r="L13" s="159"/>
      <c r="M13" s="160"/>
      <c r="N13" s="160"/>
      <c r="O13" s="179" t="str">
        <f>IF(COUNT($G13:$H13)&lt;&gt;0,SUM($G13:$H13),"")</f>
        <v/>
      </c>
      <c r="P13" s="180" t="s">
        <v>1</v>
      </c>
      <c r="Q13" s="181" t="str">
        <f>(IF($O13&lt;&gt;"",COUNT($G13:$H13)*2-$O13,""))</f>
        <v/>
      </c>
      <c r="R13" s="164"/>
      <c r="S13" s="179" t="str">
        <f>(IF($O13&lt;&gt;"",SUMIF($E$24:$E$34,$E13,$O$24:$O$34)+SUMIF($E$24:$E$34,$E13,$S$24:$S$34)+SUMIF($G$24:$G$34,$E13,$Q$24:$Q$34)+SUMIF($G$24:$G$34,$E13,$U$24:$U$34),""))</f>
        <v/>
      </c>
      <c r="T13" s="180" t="s">
        <v>1</v>
      </c>
      <c r="U13" s="181" t="str">
        <f>(IF($O13&lt;&gt;"",SUMIF($E$24:$E$34,$E13,$Q$24:$Q$34)+SUMIF($E$24:$E$34,$E13,$U$24:$U$34)+SUMIF($G$24:$I$34,$E13,$O$24:$O$34)+SUMIF($G$24:$I$34,$E13,$S$24:$S$34),""))</f>
        <v/>
      </c>
      <c r="V13" s="164"/>
      <c r="W13" s="288"/>
      <c r="X13" s="289"/>
      <c r="Y13" s="290"/>
      <c r="Z13" s="164"/>
      <c r="AA13" s="182"/>
      <c r="AB13" s="143"/>
      <c r="AC13" s="143"/>
      <c r="AD13" s="143"/>
      <c r="AE13" s="160"/>
      <c r="AF13" s="143"/>
      <c r="AG13" s="143"/>
      <c r="AH13" s="160"/>
    </row>
    <row r="14" spans="1:34" s="54" customFormat="1">
      <c r="A14" s="160"/>
      <c r="B14" s="160"/>
      <c r="C14" s="144">
        <v>2</v>
      </c>
      <c r="D14" s="144"/>
      <c r="E14" s="147" t="s">
        <v>371</v>
      </c>
      <c r="F14" s="141"/>
      <c r="G14" s="186" t="str">
        <f>AG24</f>
        <v/>
      </c>
      <c r="H14" s="186" t="str">
        <f>AE32</f>
        <v/>
      </c>
      <c r="I14" s="182"/>
      <c r="J14" s="309" t="s">
        <v>302</v>
      </c>
      <c r="K14" s="309"/>
      <c r="L14" s="159"/>
      <c r="M14" s="160"/>
      <c r="N14" s="160"/>
      <c r="O14" s="179" t="str">
        <f>IF(COUNT($G14:$H14)&lt;&gt;0,SUM($G14:$H14),"")</f>
        <v/>
      </c>
      <c r="P14" s="177" t="s">
        <v>1</v>
      </c>
      <c r="Q14" s="178" t="str">
        <f>(IF($O14&lt;&gt;"",COUNT($G14:$H14)*2-$O14,""))</f>
        <v/>
      </c>
      <c r="R14" s="164"/>
      <c r="S14" s="176" t="str">
        <f>(IF($O14&lt;&gt;"",SUMIF($E$24:$E$34,$E14,$O$24:$O$34)+SUMIF($E$24:$E$34,$E14,$S$24:$S$34)+SUMIF($G$24:G34,$E14,$Q$24:$Q$34)+SUMIF($G$24:G34,$E14,$U$24:$U$34),""))</f>
        <v/>
      </c>
      <c r="T14" s="177" t="s">
        <v>1</v>
      </c>
      <c r="U14" s="178" t="str">
        <f>(IF($O14&lt;&gt;"",SUMIF($E$24:$E$34,$E14,$Q$24:$Q$34)+SUMIF($E$24:$E$34,$E14,$U$24:$U$34)+SUMIF($G$24:$I$34,$E14,$O$24:$O$34)+SUMIF($G$24:$I$34,$E14,$S$24:$S$34),""))</f>
        <v/>
      </c>
      <c r="V14" s="164"/>
      <c r="W14" s="306"/>
      <c r="X14" s="307"/>
      <c r="Y14" s="308"/>
      <c r="Z14" s="164"/>
      <c r="AA14" s="182"/>
      <c r="AB14" s="143"/>
      <c r="AC14" s="143"/>
      <c r="AD14" s="143"/>
      <c r="AE14" s="160"/>
      <c r="AF14" s="143"/>
      <c r="AG14" s="143"/>
      <c r="AH14" s="160"/>
    </row>
    <row r="15" spans="1:34" s="54" customFormat="1">
      <c r="A15" s="160"/>
      <c r="B15" s="160"/>
      <c r="C15" s="144">
        <v>3</v>
      </c>
      <c r="D15" s="144"/>
      <c r="E15" s="145" t="s">
        <v>372</v>
      </c>
      <c r="F15" s="145"/>
      <c r="G15" s="186" t="str">
        <f>AG28</f>
        <v/>
      </c>
      <c r="H15" s="186" t="str">
        <f>AG32</f>
        <v/>
      </c>
      <c r="I15" s="182"/>
      <c r="J15" s="309" t="s">
        <v>302</v>
      </c>
      <c r="K15" s="309"/>
      <c r="L15" s="159"/>
      <c r="M15" s="160"/>
      <c r="N15" s="160"/>
      <c r="O15" s="176" t="str">
        <f>IF(COUNT($G15:$H15)&lt;&gt;0,SUM($G15:$H15),"")</f>
        <v/>
      </c>
      <c r="P15" s="177" t="s">
        <v>1</v>
      </c>
      <c r="Q15" s="178" t="str">
        <f>(IF($O15&lt;&gt;"",COUNT($G15:$H15)*2-$O15,""))</f>
        <v/>
      </c>
      <c r="R15" s="164"/>
      <c r="S15" s="176" t="str">
        <f>(IF($O15&lt;&gt;"",SUMIF($E$24:$E$34,$E15,$O$24:$O$34)+SUMIF($E$24:$E$34,$E15,$S$24:$S$34)+SUMIF($G$24:G34,$E15,$Q$24:$Q$34)+SUMIF($G$24:G34,$E15,$U$24:$U$34),""))</f>
        <v/>
      </c>
      <c r="T15" s="177" t="s">
        <v>1</v>
      </c>
      <c r="U15" s="178" t="str">
        <f>(IF($O15&lt;&gt;"",SUMIF($E$24:$E$34,$E15,$Q$24:$Q$34)+SUMIF($E$24:$E$34,$E15,$U$24:$U$34)+SUMIF($G$24:$I$34,$E15,$O$24:$O$34)+SUMIF($G$24:$I$34,$E15,$S$24:$S$34),""))</f>
        <v/>
      </c>
      <c r="V15" s="164"/>
      <c r="W15" s="306"/>
      <c r="X15" s="307"/>
      <c r="Y15" s="308"/>
      <c r="Z15" s="164"/>
      <c r="AA15" s="182"/>
      <c r="AB15" s="143"/>
      <c r="AC15" s="143"/>
      <c r="AD15" s="143"/>
      <c r="AE15" s="160"/>
      <c r="AF15" s="143"/>
      <c r="AG15" s="143"/>
      <c r="AH15" s="160"/>
    </row>
    <row r="16" spans="1:34" s="54" customFormat="1">
      <c r="A16" s="160"/>
      <c r="B16" s="160"/>
      <c r="C16" s="144"/>
      <c r="D16" s="144"/>
      <c r="E16" s="160"/>
      <c r="F16" s="146"/>
      <c r="G16" s="160"/>
      <c r="H16" s="160"/>
      <c r="I16" s="182"/>
      <c r="J16" s="182"/>
      <c r="K16" s="160"/>
      <c r="L16" s="160"/>
      <c r="M16" s="160"/>
      <c r="N16" s="160"/>
      <c r="O16" s="160"/>
      <c r="P16" s="160"/>
      <c r="Q16" s="160"/>
      <c r="R16" s="160"/>
      <c r="S16" s="143"/>
      <c r="T16" s="143"/>
      <c r="U16" s="143"/>
      <c r="V16" s="143"/>
      <c r="W16" s="143"/>
      <c r="X16" s="143"/>
      <c r="Y16" s="143"/>
      <c r="Z16" s="143"/>
      <c r="AA16" s="143"/>
      <c r="AB16" s="143"/>
      <c r="AC16" s="143"/>
      <c r="AD16" s="143"/>
      <c r="AE16" s="143"/>
      <c r="AF16" s="143"/>
      <c r="AG16" s="143"/>
      <c r="AH16" s="160"/>
    </row>
    <row r="17" spans="1:34" s="33" customFormat="1">
      <c r="A17" s="147"/>
      <c r="B17" s="147"/>
      <c r="C17" s="148"/>
      <c r="D17" s="148"/>
      <c r="E17" s="34" t="s">
        <v>69</v>
      </c>
      <c r="F17" s="147"/>
      <c r="G17" s="175" t="s">
        <v>316</v>
      </c>
      <c r="H17" s="175"/>
      <c r="I17" s="147"/>
      <c r="J17" s="300" t="s">
        <v>317</v>
      </c>
      <c r="K17" s="300"/>
      <c r="L17" s="300"/>
      <c r="M17" s="147"/>
      <c r="N17" s="147"/>
      <c r="O17" s="291" t="s">
        <v>298</v>
      </c>
      <c r="P17" s="292"/>
      <c r="Q17" s="293"/>
      <c r="R17" s="143"/>
      <c r="S17" s="291" t="s">
        <v>299</v>
      </c>
      <c r="T17" s="292"/>
      <c r="U17" s="293"/>
      <c r="V17" s="143"/>
      <c r="W17" s="291" t="s">
        <v>300</v>
      </c>
      <c r="X17" s="292"/>
      <c r="Y17" s="293"/>
      <c r="Z17" s="143"/>
      <c r="AA17" s="149"/>
      <c r="AB17" s="149"/>
      <c r="AC17" s="149"/>
      <c r="AD17" s="149"/>
      <c r="AE17" s="149"/>
      <c r="AF17" s="149"/>
      <c r="AG17" s="149"/>
      <c r="AH17" s="147"/>
    </row>
    <row r="18" spans="1:34" s="33" customFormat="1">
      <c r="A18" s="147"/>
      <c r="B18" s="147"/>
      <c r="C18" s="144">
        <v>1</v>
      </c>
      <c r="D18" s="148"/>
      <c r="E18" s="34" t="s">
        <v>79</v>
      </c>
      <c r="F18" s="147"/>
      <c r="G18" s="186" t="str">
        <f>AE26</f>
        <v/>
      </c>
      <c r="H18" s="186" t="str">
        <f>AE30</f>
        <v/>
      </c>
      <c r="I18" s="147"/>
      <c r="J18" s="309" t="s">
        <v>302</v>
      </c>
      <c r="K18" s="309"/>
      <c r="L18" s="159"/>
      <c r="M18" s="147"/>
      <c r="N18" s="147"/>
      <c r="O18" s="179" t="str">
        <f>IF(COUNT($G18:$H18)&lt;&gt;0,SUM($G18:$H18),"")</f>
        <v/>
      </c>
      <c r="P18" s="180" t="s">
        <v>1</v>
      </c>
      <c r="Q18" s="181" t="str">
        <f>(IF($O18&lt;&gt;"",COUNT($G18:$H18)*2-$O18,""))</f>
        <v/>
      </c>
      <c r="R18" s="164"/>
      <c r="S18" s="179" t="str">
        <f>(IF($O18&lt;&gt;"",SUMIF($E$24:$E$34,$E18,$O$24:$O$34)+SUMIF($E$24:$E$34,$E18,$S$24:$S$34)+SUMIF($G$24:$G$34,$E18,$Q$24:$Q$34)+SUMIF($G$24:$G$34,$E18,$U$24:$U$34),""))</f>
        <v/>
      </c>
      <c r="T18" s="180" t="s">
        <v>1</v>
      </c>
      <c r="U18" s="181" t="str">
        <f>(IF($O18&lt;&gt;"",SUMIF($E$24:$E$34,$E18,$Q$24:$Q$34)+SUMIF($E$24:$E$34,$E18,$U$24:$U$34)+SUMIF($G$24:$I$34,$E18,$O$24:$O$34)+SUMIF($G$24:$I$34,$E18,$S$24:$S$34),""))</f>
        <v/>
      </c>
      <c r="V18" s="164"/>
      <c r="W18" s="288"/>
      <c r="X18" s="289"/>
      <c r="Y18" s="290"/>
      <c r="Z18" s="164"/>
      <c r="AA18" s="149"/>
      <c r="AB18" s="149"/>
      <c r="AC18" s="149"/>
      <c r="AD18" s="149"/>
      <c r="AE18" s="149"/>
      <c r="AF18" s="149"/>
      <c r="AG18" s="149"/>
      <c r="AH18" s="147"/>
    </row>
    <row r="19" spans="1:34" s="33" customFormat="1">
      <c r="A19" s="147"/>
      <c r="B19" s="147"/>
      <c r="C19" s="144">
        <v>2</v>
      </c>
      <c r="D19" s="148"/>
      <c r="E19" s="147" t="s">
        <v>373</v>
      </c>
      <c r="F19" s="147"/>
      <c r="G19" s="186" t="str">
        <f>AG26</f>
        <v/>
      </c>
      <c r="H19" s="186" t="str">
        <f>AE34</f>
        <v/>
      </c>
      <c r="I19" s="147"/>
      <c r="J19" s="309" t="s">
        <v>302</v>
      </c>
      <c r="K19" s="309"/>
      <c r="L19" s="159"/>
      <c r="M19" s="147"/>
      <c r="N19" s="147"/>
      <c r="O19" s="179" t="str">
        <f>IF(COUNT($G19:$H19)&lt;&gt;0,SUM($G19:$H19),"")</f>
        <v/>
      </c>
      <c r="P19" s="177" t="s">
        <v>1</v>
      </c>
      <c r="Q19" s="178" t="str">
        <f>(IF($O19&lt;&gt;"",COUNT($G19:$H19)*2-$O19,""))</f>
        <v/>
      </c>
      <c r="R19" s="164"/>
      <c r="S19" s="176" t="str">
        <f>(IF($O19&lt;&gt;"",SUMIF($E$24:$E$34,$E19,$O$24:$O$34)+SUMIF($E$24:$E$34,$E19,$S$24:$S$34)+SUMIF($G$24:$G$34,$E19,$Q$24:$Q$34)+SUMIF($G$24:$G$34,$E19,$U$24:$U$34),""))</f>
        <v/>
      </c>
      <c r="T19" s="177" t="s">
        <v>1</v>
      </c>
      <c r="U19" s="178" t="str">
        <f>(IF($O19&lt;&gt;"",SUMIF($E$24:$E$34,$E19,$Q$24:$Q$34)+SUMIF($E$24:$E$34,$E19,$U$24:$U$34)+SUMIF($G$24:$I$34,$E19,$O$24:$O$34)+SUMIF($G$24:$I$34,$E19,$S$24:$S$34),""))</f>
        <v/>
      </c>
      <c r="V19" s="164"/>
      <c r="W19" s="306"/>
      <c r="X19" s="307"/>
      <c r="Y19" s="308"/>
      <c r="Z19" s="164"/>
      <c r="AA19" s="149"/>
      <c r="AB19" s="149"/>
      <c r="AC19" s="149"/>
      <c r="AD19" s="149"/>
      <c r="AE19" s="149"/>
      <c r="AF19" s="149"/>
      <c r="AG19" s="149"/>
      <c r="AH19" s="147"/>
    </row>
    <row r="20" spans="1:34" s="33" customFormat="1">
      <c r="A20" s="147"/>
      <c r="B20" s="147"/>
      <c r="C20" s="144">
        <v>3</v>
      </c>
      <c r="D20" s="147"/>
      <c r="E20" s="147" t="s">
        <v>374</v>
      </c>
      <c r="F20" s="147"/>
      <c r="G20" s="186" t="str">
        <f>AG30</f>
        <v/>
      </c>
      <c r="H20" s="186" t="str">
        <f>AG34</f>
        <v/>
      </c>
      <c r="I20" s="147"/>
      <c r="J20" s="309" t="s">
        <v>302</v>
      </c>
      <c r="K20" s="309"/>
      <c r="L20" s="159"/>
      <c r="M20" s="147"/>
      <c r="N20" s="147"/>
      <c r="O20" s="176" t="str">
        <f>IF(COUNT($G20:$H20)&lt;&gt;0,SUM($G20:$H20),"")</f>
        <v/>
      </c>
      <c r="P20" s="177" t="s">
        <v>1</v>
      </c>
      <c r="Q20" s="178" t="str">
        <f>(IF($O20&lt;&gt;"",COUNT($G20:$H20)*2-$O20,""))</f>
        <v/>
      </c>
      <c r="R20" s="164"/>
      <c r="S20" s="176" t="str">
        <f>(IF($O20&lt;&gt;"",SUMIF($E$24:$E$34,$E20,$O$24:$O$34)+SUMIF($E$24:$E$34,$E20,$S$24:$S$34)+SUMIF($G$24:$G$34,$E20,$Q$24:$Q$34)+SUMIF($G$24:$G$34,$E20,$U$24:$U$34),""))</f>
        <v/>
      </c>
      <c r="T20" s="177" t="s">
        <v>1</v>
      </c>
      <c r="U20" s="178" t="str">
        <f>(IF($O20&lt;&gt;"",SUMIF($E$24:$E$34,$E20,$Q$24:$Q$34)+SUMIF($E$24:$E$34,$E20,$U$24:$U$34)+SUMIF($G$24:$I$34,$E20,$O$24:$O$34)+SUMIF($G$24:$I$34,$E20,$S$24:$S$34),""))</f>
        <v/>
      </c>
      <c r="V20" s="164"/>
      <c r="W20" s="306"/>
      <c r="X20" s="307"/>
      <c r="Y20" s="308"/>
      <c r="Z20" s="164"/>
      <c r="AA20" s="149"/>
      <c r="AB20" s="149"/>
      <c r="AC20" s="149"/>
      <c r="AD20" s="149"/>
      <c r="AE20" s="149"/>
      <c r="AF20" s="149"/>
      <c r="AG20" s="149"/>
      <c r="AH20" s="147"/>
    </row>
    <row r="21" spans="1:34" s="33" customFormat="1">
      <c r="A21" s="147"/>
      <c r="B21" s="147"/>
      <c r="C21" s="144"/>
      <c r="D21" s="147"/>
      <c r="E21" s="147"/>
      <c r="F21" s="147"/>
      <c r="G21" s="193"/>
      <c r="H21" s="193"/>
      <c r="I21" s="193"/>
      <c r="J21" s="193"/>
      <c r="K21" s="147"/>
      <c r="L21" s="147"/>
      <c r="M21" s="147"/>
      <c r="N21" s="147"/>
      <c r="O21" s="147"/>
      <c r="P21" s="147"/>
      <c r="Q21" s="147"/>
      <c r="R21" s="147"/>
      <c r="S21" s="149"/>
      <c r="T21" s="149"/>
      <c r="U21" s="149"/>
      <c r="V21" s="149"/>
      <c r="W21" s="149"/>
      <c r="X21" s="149"/>
      <c r="Y21" s="149"/>
      <c r="Z21" s="149"/>
      <c r="AA21" s="149"/>
      <c r="AB21" s="149"/>
      <c r="AC21" s="149"/>
      <c r="AD21" s="149"/>
      <c r="AE21" s="149"/>
      <c r="AF21" s="149"/>
      <c r="AG21" s="149"/>
      <c r="AH21" s="147"/>
    </row>
    <row r="22" spans="1:34" s="54" customFormat="1">
      <c r="A22" s="160"/>
      <c r="B22" s="160"/>
      <c r="C22" s="140"/>
      <c r="D22" s="140"/>
      <c r="E22" s="160"/>
      <c r="F22" s="160"/>
      <c r="G22" s="160"/>
      <c r="H22" s="160"/>
      <c r="I22" s="160"/>
      <c r="J22" s="160"/>
      <c r="K22" s="160"/>
      <c r="L22" s="160"/>
      <c r="M22" s="160"/>
      <c r="N22" s="160"/>
      <c r="O22" s="160"/>
      <c r="P22" s="160"/>
      <c r="Q22" s="160"/>
      <c r="R22" s="160"/>
      <c r="S22" s="143"/>
      <c r="T22" s="143"/>
      <c r="U22" s="143"/>
      <c r="V22" s="143"/>
      <c r="W22" s="143"/>
      <c r="X22" s="143"/>
      <c r="Y22" s="143"/>
      <c r="Z22" s="143"/>
      <c r="AA22" s="143"/>
      <c r="AB22" s="143"/>
      <c r="AC22" s="143"/>
      <c r="AD22" s="143"/>
      <c r="AE22" s="143"/>
      <c r="AF22" s="143"/>
      <c r="AG22" s="143"/>
      <c r="AH22" s="160"/>
    </row>
    <row r="23" spans="1:34" s="57" customFormat="1" ht="13.5" thickBot="1">
      <c r="A23" s="150" t="s">
        <v>304</v>
      </c>
      <c r="B23" s="143" t="s">
        <v>275</v>
      </c>
      <c r="C23" s="173" t="s">
        <v>6</v>
      </c>
      <c r="D23" s="173"/>
      <c r="E23" s="143" t="s">
        <v>7</v>
      </c>
      <c r="F23" s="143" t="s">
        <v>276</v>
      </c>
      <c r="G23" s="160" t="s">
        <v>8</v>
      </c>
      <c r="H23" s="160"/>
      <c r="I23" s="160"/>
      <c r="J23" s="143"/>
      <c r="K23" s="143" t="s">
        <v>9</v>
      </c>
      <c r="L23" s="143"/>
      <c r="M23" s="143"/>
      <c r="N23" s="143"/>
      <c r="O23" s="299" t="s">
        <v>65</v>
      </c>
      <c r="P23" s="299"/>
      <c r="Q23" s="299"/>
      <c r="R23" s="143"/>
      <c r="S23" s="299" t="s">
        <v>66</v>
      </c>
      <c r="T23" s="299"/>
      <c r="U23" s="299"/>
      <c r="V23" s="143"/>
      <c r="W23" s="299" t="s">
        <v>73</v>
      </c>
      <c r="X23" s="299"/>
      <c r="Y23" s="299"/>
      <c r="Z23" s="143"/>
      <c r="AA23" s="150" t="s">
        <v>67</v>
      </c>
      <c r="AB23" s="150"/>
      <c r="AC23" s="150"/>
      <c r="AD23" s="143"/>
      <c r="AE23" s="150" t="s">
        <v>0</v>
      </c>
      <c r="AF23" s="150"/>
      <c r="AG23" s="150"/>
      <c r="AH23" s="150"/>
    </row>
    <row r="24" spans="1:34" s="57" customFormat="1" ht="13.5" thickBot="1">
      <c r="A24" s="150">
        <v>1</v>
      </c>
      <c r="B24" s="150">
        <v>1</v>
      </c>
      <c r="C24" s="151">
        <v>1</v>
      </c>
      <c r="D24" s="151"/>
      <c r="E24" s="160" t="str">
        <f>$E$13</f>
        <v>TSV Calw</v>
      </c>
      <c r="F24" s="143" t="s">
        <v>276</v>
      </c>
      <c r="G24" s="294" t="str">
        <f>$E$14</f>
        <v>1. ZR</v>
      </c>
      <c r="H24" s="294"/>
      <c r="I24" s="294"/>
      <c r="J24" s="143" t="s">
        <v>1</v>
      </c>
      <c r="K24" s="298" t="str">
        <f>$E$15</f>
        <v>4. ZR</v>
      </c>
      <c r="L24" s="298"/>
      <c r="M24" s="298"/>
      <c r="N24" s="143"/>
      <c r="O24" s="153"/>
      <c r="P24" s="154" t="s">
        <v>1</v>
      </c>
      <c r="Q24" s="155"/>
      <c r="R24" s="143"/>
      <c r="S24" s="153"/>
      <c r="T24" s="154" t="s">
        <v>1</v>
      </c>
      <c r="U24" s="155"/>
      <c r="V24" s="143"/>
      <c r="W24" s="187"/>
      <c r="X24" s="154" t="s">
        <v>1</v>
      </c>
      <c r="Y24" s="188"/>
      <c r="Z24" s="143"/>
      <c r="AA24" s="156" t="str">
        <f>IF($O24="","",SUM(IF($O24&lt;$Q24,"0","1"),IF($S24&lt;$U24,"0","1"),IF($W24="","0",IF($W24&lt;$Y24,"0","1"))))</f>
        <v/>
      </c>
      <c r="AB24" s="154" t="s">
        <v>1</v>
      </c>
      <c r="AC24" s="157" t="str">
        <f>IF($O24="","",SUM(IF($O24&gt;$Q24,"0","1"),IF($S24&gt;$U24,"0","1"),IF($W24="","0",IF($W24&gt;$Y24,"0","1"))))</f>
        <v/>
      </c>
      <c r="AD24" s="143"/>
      <c r="AE24" s="156" t="str">
        <f>IF($O24="","",IF($AA24=$AC24,1,IF($AA24&lt;$AC24,0,2)))</f>
        <v/>
      </c>
      <c r="AF24" s="154" t="s">
        <v>1</v>
      </c>
      <c r="AG24" s="157" t="str">
        <f>IF($O24="","",IF($AA24=$AC24,1,IF($AA24&gt;$AC24,0,2)))</f>
        <v/>
      </c>
      <c r="AH24" s="150"/>
    </row>
    <row r="25" spans="1:34" s="57" customFormat="1" ht="13.5" thickBot="1">
      <c r="A25" s="150"/>
      <c r="B25" s="150"/>
      <c r="C25" s="151"/>
      <c r="D25" s="151"/>
      <c r="E25" s="160"/>
      <c r="F25" s="143"/>
      <c r="G25" s="160"/>
      <c r="H25" s="160"/>
      <c r="I25" s="160"/>
      <c r="J25" s="143"/>
      <c r="K25" s="162"/>
      <c r="L25" s="162"/>
      <c r="M25" s="162"/>
      <c r="N25" s="143"/>
      <c r="O25" s="143"/>
      <c r="P25" s="143"/>
      <c r="Q25" s="143"/>
      <c r="R25" s="143"/>
      <c r="S25" s="143"/>
      <c r="T25" s="143"/>
      <c r="U25" s="143"/>
      <c r="V25" s="143"/>
      <c r="W25" s="143"/>
      <c r="X25" s="143"/>
      <c r="Y25" s="143"/>
      <c r="Z25" s="143"/>
      <c r="AA25" s="143"/>
      <c r="AB25" s="143"/>
      <c r="AC25" s="143"/>
      <c r="AD25" s="143"/>
      <c r="AE25" s="143"/>
      <c r="AF25" s="143"/>
      <c r="AG25" s="143"/>
      <c r="AH25" s="150"/>
    </row>
    <row r="26" spans="1:34" s="57" customFormat="1" ht="13.5" thickBot="1">
      <c r="A26" s="150">
        <v>2</v>
      </c>
      <c r="B26" s="150">
        <v>2</v>
      </c>
      <c r="C26" s="151">
        <v>1</v>
      </c>
      <c r="D26" s="151"/>
      <c r="E26" s="160" t="str">
        <f>$E$18</f>
        <v>TSV Gärtringen</v>
      </c>
      <c r="F26" s="143" t="s">
        <v>276</v>
      </c>
      <c r="G26" s="294" t="str">
        <f>$E$19</f>
        <v>2. ZR</v>
      </c>
      <c r="H26" s="294"/>
      <c r="I26" s="294"/>
      <c r="J26" s="143" t="s">
        <v>1</v>
      </c>
      <c r="K26" s="298" t="str">
        <f>$E$20</f>
        <v>3. ZR</v>
      </c>
      <c r="L26" s="298"/>
      <c r="M26" s="298"/>
      <c r="N26" s="143"/>
      <c r="O26" s="153"/>
      <c r="P26" s="154" t="s">
        <v>1</v>
      </c>
      <c r="Q26" s="155"/>
      <c r="R26" s="143"/>
      <c r="S26" s="153"/>
      <c r="T26" s="154" t="s">
        <v>1</v>
      </c>
      <c r="U26" s="155"/>
      <c r="V26" s="143"/>
      <c r="W26" s="187"/>
      <c r="X26" s="154" t="s">
        <v>1</v>
      </c>
      <c r="Y26" s="188"/>
      <c r="Z26" s="143"/>
      <c r="AA26" s="156" t="str">
        <f>IF($O26="","",SUM(IF($O26&lt;$Q26,"0","1"),IF($S26&lt;$U26,"0","1"),IF($W26="","0",IF($W26&lt;$Y26,"0","1"))))</f>
        <v/>
      </c>
      <c r="AB26" s="154" t="s">
        <v>1</v>
      </c>
      <c r="AC26" s="157" t="str">
        <f>IF($O26="","",SUM(IF($O26&gt;$Q26,"0","1"),IF($S26&gt;$U26,"0","1"),IF($W26="","0",IF($W26&gt;$Y26,"0","1"))))</f>
        <v/>
      </c>
      <c r="AD26" s="143"/>
      <c r="AE26" s="156" t="str">
        <f>IF($O26="","",IF($AA26=$AC26,1,IF($AA26&lt;$AC26,0,2)))</f>
        <v/>
      </c>
      <c r="AF26" s="154" t="s">
        <v>1</v>
      </c>
      <c r="AG26" s="157" t="str">
        <f>IF($O26="","",IF($AA26=$AC26,1,IF($AA26&gt;$AC26,0,2)))</f>
        <v/>
      </c>
      <c r="AH26" s="150"/>
    </row>
    <row r="27" spans="1:34" s="57" customFormat="1" ht="13.5" thickBot="1">
      <c r="A27" s="150"/>
      <c r="B27" s="150"/>
      <c r="C27" s="151"/>
      <c r="D27" s="151"/>
      <c r="E27" s="258"/>
      <c r="F27" s="143"/>
      <c r="G27" s="258"/>
      <c r="H27" s="258"/>
      <c r="I27" s="258"/>
      <c r="J27" s="143"/>
      <c r="K27" s="253"/>
      <c r="L27" s="253"/>
      <c r="M27" s="253"/>
      <c r="N27" s="143"/>
      <c r="O27" s="143"/>
      <c r="P27" s="143"/>
      <c r="Q27" s="143"/>
      <c r="R27" s="143"/>
      <c r="S27" s="143"/>
      <c r="T27" s="143"/>
      <c r="U27" s="143"/>
      <c r="V27" s="143"/>
      <c r="W27" s="143"/>
      <c r="X27" s="143"/>
      <c r="Y27" s="143"/>
      <c r="Z27" s="143"/>
      <c r="AA27" s="143"/>
      <c r="AB27" s="143"/>
      <c r="AC27" s="143"/>
      <c r="AD27" s="143"/>
      <c r="AE27" s="143"/>
      <c r="AF27" s="143"/>
      <c r="AG27" s="143"/>
      <c r="AH27" s="150"/>
    </row>
    <row r="28" spans="1:34" s="57" customFormat="1" ht="13.5" thickBot="1">
      <c r="A28" s="150">
        <v>3</v>
      </c>
      <c r="B28" s="150">
        <v>3</v>
      </c>
      <c r="C28" s="151">
        <v>1</v>
      </c>
      <c r="D28" s="151"/>
      <c r="E28" s="160" t="str">
        <f>$E$13</f>
        <v>TSV Calw</v>
      </c>
      <c r="F28" s="143" t="s">
        <v>276</v>
      </c>
      <c r="G28" s="294" t="str">
        <f>$E$15</f>
        <v>4. ZR</v>
      </c>
      <c r="H28" s="294"/>
      <c r="I28" s="294"/>
      <c r="J28" s="143" t="s">
        <v>1</v>
      </c>
      <c r="K28" s="298" t="str">
        <f>$E$14</f>
        <v>1. ZR</v>
      </c>
      <c r="L28" s="298"/>
      <c r="M28" s="298"/>
      <c r="N28" s="143"/>
      <c r="O28" s="153"/>
      <c r="P28" s="154" t="s">
        <v>1</v>
      </c>
      <c r="Q28" s="155"/>
      <c r="R28" s="143"/>
      <c r="S28" s="153"/>
      <c r="T28" s="154" t="s">
        <v>1</v>
      </c>
      <c r="U28" s="155"/>
      <c r="V28" s="143"/>
      <c r="W28" s="187"/>
      <c r="X28" s="154" t="s">
        <v>1</v>
      </c>
      <c r="Y28" s="188"/>
      <c r="Z28" s="143"/>
      <c r="AA28" s="156" t="str">
        <f>IF($O28="","",SUM(IF($O28&lt;$Q28,"0","1"),IF($S28&lt;$U28,"0","1"),IF($W28="","0",IF($W28&lt;$Y28,"0","1"))))</f>
        <v/>
      </c>
      <c r="AB28" s="154" t="s">
        <v>1</v>
      </c>
      <c r="AC28" s="157" t="str">
        <f>IF($O28="","",SUM(IF($O28&gt;$Q28,"0","1"),IF($S28&gt;$U28,"0","1"),IF($W28="","0",IF($W28&gt;$Y28,"0","1"))))</f>
        <v/>
      </c>
      <c r="AD28" s="143"/>
      <c r="AE28" s="156" t="str">
        <f>IF($O28="","",IF($AA28=$AC28,1,IF($AA28&lt;$AC28,0,2)))</f>
        <v/>
      </c>
      <c r="AF28" s="154" t="s">
        <v>1</v>
      </c>
      <c r="AG28" s="157" t="str">
        <f>IF($O28="","",IF($AA28=$AC28,1,IF($AA28&gt;$AC28,0,2)))</f>
        <v/>
      </c>
      <c r="AH28" s="150"/>
    </row>
    <row r="29" spans="1:34" s="57" customFormat="1" ht="13.5" thickBot="1">
      <c r="A29" s="150"/>
      <c r="B29" s="150"/>
      <c r="C29" s="151"/>
      <c r="D29" s="151"/>
      <c r="E29" s="160"/>
      <c r="F29" s="143"/>
      <c r="G29" s="160"/>
      <c r="H29" s="160"/>
      <c r="I29" s="160"/>
      <c r="J29" s="143"/>
      <c r="K29" s="162"/>
      <c r="L29" s="162"/>
      <c r="M29" s="162"/>
      <c r="N29" s="143"/>
      <c r="O29" s="143"/>
      <c r="P29" s="143"/>
      <c r="Q29" s="143"/>
      <c r="R29" s="143"/>
      <c r="S29" s="143"/>
      <c r="T29" s="143"/>
      <c r="U29" s="143"/>
      <c r="V29" s="143"/>
      <c r="W29" s="143"/>
      <c r="X29" s="143"/>
      <c r="Y29" s="143"/>
      <c r="Z29" s="143"/>
      <c r="AA29" s="143"/>
      <c r="AB29" s="143"/>
      <c r="AC29" s="143"/>
      <c r="AD29" s="143"/>
      <c r="AE29" s="143"/>
      <c r="AF29" s="143"/>
      <c r="AG29" s="143"/>
      <c r="AH29" s="150"/>
    </row>
    <row r="30" spans="1:34" s="57" customFormat="1" ht="13.5" thickBot="1">
      <c r="A30" s="150">
        <v>4</v>
      </c>
      <c r="B30" s="150">
        <v>4</v>
      </c>
      <c r="C30" s="151">
        <v>1</v>
      </c>
      <c r="D30" s="151"/>
      <c r="E30" s="160" t="str">
        <f>$E$18</f>
        <v>TSV Gärtringen</v>
      </c>
      <c r="F30" s="143" t="s">
        <v>276</v>
      </c>
      <c r="G30" s="298" t="str">
        <f>$E$20</f>
        <v>3. ZR</v>
      </c>
      <c r="H30" s="298"/>
      <c r="I30" s="298"/>
      <c r="J30" s="143" t="s">
        <v>1</v>
      </c>
      <c r="K30" s="294" t="str">
        <f>$E$19</f>
        <v>2. ZR</v>
      </c>
      <c r="L30" s="294"/>
      <c r="M30" s="294"/>
      <c r="N30" s="143"/>
      <c r="O30" s="153"/>
      <c r="P30" s="154" t="s">
        <v>1</v>
      </c>
      <c r="Q30" s="155"/>
      <c r="R30" s="143"/>
      <c r="S30" s="153"/>
      <c r="T30" s="154" t="s">
        <v>1</v>
      </c>
      <c r="U30" s="155"/>
      <c r="V30" s="143"/>
      <c r="W30" s="187"/>
      <c r="X30" s="154" t="s">
        <v>1</v>
      </c>
      <c r="Y30" s="188"/>
      <c r="Z30" s="143"/>
      <c r="AA30" s="156" t="str">
        <f>IF($O30="","",SUM(IF($O30&lt;$Q30,"0","1"),IF($S30&lt;$U30,"0","1"),IF($W30="","0",IF($W30&lt;$Y30,"0","1"))))</f>
        <v/>
      </c>
      <c r="AB30" s="154" t="s">
        <v>1</v>
      </c>
      <c r="AC30" s="157" t="str">
        <f>IF($O30="","",SUM(IF($O30&gt;$Q30,"0","1"),IF($S30&gt;$U30,"0","1"),IF($W30="","0",IF($W30&gt;$Y30,"0","1"))))</f>
        <v/>
      </c>
      <c r="AD30" s="143"/>
      <c r="AE30" s="156" t="str">
        <f>IF($O30="","",IF($AA30=$AC30,1,IF($AA30&lt;$AC30,0,2)))</f>
        <v/>
      </c>
      <c r="AF30" s="154" t="s">
        <v>1</v>
      </c>
      <c r="AG30" s="157" t="str">
        <f>IF($O30="","",IF($AA30=$AC30,1,IF($AA30&gt;$AC30,0,2)))</f>
        <v/>
      </c>
      <c r="AH30" s="150"/>
    </row>
    <row r="31" spans="1:34" s="57" customFormat="1" ht="13.5" thickBot="1">
      <c r="A31" s="150"/>
      <c r="B31" s="150"/>
      <c r="C31" s="151"/>
      <c r="D31" s="151"/>
      <c r="E31" s="160"/>
      <c r="F31" s="143"/>
      <c r="G31" s="160"/>
      <c r="H31" s="160"/>
      <c r="I31" s="160"/>
      <c r="J31" s="143"/>
      <c r="K31" s="162"/>
      <c r="L31" s="162"/>
      <c r="M31" s="162"/>
      <c r="N31" s="143"/>
      <c r="O31" s="143"/>
      <c r="P31" s="143"/>
      <c r="Q31" s="143"/>
      <c r="R31" s="143"/>
      <c r="S31" s="143"/>
      <c r="T31" s="143"/>
      <c r="U31" s="143"/>
      <c r="V31" s="143"/>
      <c r="W31" s="143"/>
      <c r="X31" s="143"/>
      <c r="Y31" s="143"/>
      <c r="Z31" s="143"/>
      <c r="AA31" s="143"/>
      <c r="AB31" s="143"/>
      <c r="AC31" s="143"/>
      <c r="AD31" s="143"/>
      <c r="AE31" s="143"/>
      <c r="AF31" s="143"/>
      <c r="AG31" s="143"/>
      <c r="AH31" s="150"/>
    </row>
    <row r="32" spans="1:34" s="57" customFormat="1" ht="13.5" thickBot="1">
      <c r="A32" s="150">
        <v>5</v>
      </c>
      <c r="B32" s="150">
        <v>5</v>
      </c>
      <c r="C32" s="151">
        <v>1</v>
      </c>
      <c r="D32" s="151"/>
      <c r="E32" s="160" t="str">
        <f>$E$14</f>
        <v>1. ZR</v>
      </c>
      <c r="F32" s="143" t="s">
        <v>276</v>
      </c>
      <c r="G32" s="294" t="str">
        <f>$E$15</f>
        <v>4. ZR</v>
      </c>
      <c r="H32" s="294"/>
      <c r="I32" s="294"/>
      <c r="J32" s="143" t="s">
        <v>1</v>
      </c>
      <c r="K32" s="298" t="str">
        <f>$E$13</f>
        <v>TSV Calw</v>
      </c>
      <c r="L32" s="298"/>
      <c r="M32" s="298"/>
      <c r="N32" s="143"/>
      <c r="O32" s="153"/>
      <c r="P32" s="154" t="s">
        <v>1</v>
      </c>
      <c r="Q32" s="155"/>
      <c r="R32" s="143"/>
      <c r="S32" s="153"/>
      <c r="T32" s="154" t="s">
        <v>1</v>
      </c>
      <c r="U32" s="155"/>
      <c r="V32" s="143"/>
      <c r="W32" s="187"/>
      <c r="X32" s="154" t="s">
        <v>1</v>
      </c>
      <c r="Y32" s="188"/>
      <c r="Z32" s="143"/>
      <c r="AA32" s="156" t="str">
        <f>IF($O32="","",SUM(IF($O32&lt;$Q32,"0","1"),IF($S32&lt;$U32,"0","1"),IF($W32="","0",IF($W32&lt;$Y32,"0","1"))))</f>
        <v/>
      </c>
      <c r="AB32" s="154" t="s">
        <v>1</v>
      </c>
      <c r="AC32" s="157" t="str">
        <f>IF($O32="","",SUM(IF($O32&gt;$Q32,"0","1"),IF($S32&gt;$U32,"0","1"),IF($W32="","0",IF($W32&gt;$Y32,"0","1"))))</f>
        <v/>
      </c>
      <c r="AD32" s="143"/>
      <c r="AE32" s="156" t="str">
        <f>IF($O32="","",IF($AA32=$AC32,1,IF($AA32&lt;$AC32,0,2)))</f>
        <v/>
      </c>
      <c r="AF32" s="154" t="s">
        <v>1</v>
      </c>
      <c r="AG32" s="157" t="str">
        <f>IF($O32="","",IF($AA32=$AC32,1,IF($AA32&gt;$AC32,0,2)))</f>
        <v/>
      </c>
      <c r="AH32" s="150"/>
    </row>
    <row r="33" spans="1:34" s="57" customFormat="1" ht="13.5" thickBot="1">
      <c r="A33" s="150"/>
      <c r="B33" s="150"/>
      <c r="C33" s="151"/>
      <c r="D33" s="151"/>
      <c r="E33" s="258"/>
      <c r="F33" s="143"/>
      <c r="G33" s="258"/>
      <c r="H33" s="258"/>
      <c r="I33" s="258"/>
      <c r="J33" s="143"/>
      <c r="K33" s="253"/>
      <c r="L33" s="253"/>
      <c r="M33" s="253"/>
      <c r="N33" s="143"/>
      <c r="O33" s="143"/>
      <c r="P33" s="143"/>
      <c r="Q33" s="143"/>
      <c r="R33" s="143"/>
      <c r="S33" s="143"/>
      <c r="T33" s="143"/>
      <c r="U33" s="143"/>
      <c r="V33" s="143"/>
      <c r="W33" s="143"/>
      <c r="X33" s="143"/>
      <c r="Y33" s="143"/>
      <c r="Z33" s="143"/>
      <c r="AA33" s="143"/>
      <c r="AB33" s="143"/>
      <c r="AC33" s="143"/>
      <c r="AD33" s="143"/>
      <c r="AE33" s="143"/>
      <c r="AF33" s="143"/>
      <c r="AG33" s="143"/>
      <c r="AH33" s="150"/>
    </row>
    <row r="34" spans="1:34" s="57" customFormat="1" ht="13.5" thickBot="1">
      <c r="A34" s="150">
        <v>6</v>
      </c>
      <c r="B34" s="150">
        <v>6</v>
      </c>
      <c r="C34" s="151">
        <v>1</v>
      </c>
      <c r="D34" s="151"/>
      <c r="E34" s="160" t="str">
        <f>$E$19</f>
        <v>2. ZR</v>
      </c>
      <c r="F34" s="143" t="s">
        <v>276</v>
      </c>
      <c r="G34" s="298" t="str">
        <f>$E$20</f>
        <v>3. ZR</v>
      </c>
      <c r="H34" s="298"/>
      <c r="I34" s="298"/>
      <c r="J34" s="143" t="s">
        <v>1</v>
      </c>
      <c r="K34" s="298" t="str">
        <f>$E$18</f>
        <v>TSV Gärtringen</v>
      </c>
      <c r="L34" s="298"/>
      <c r="M34" s="298"/>
      <c r="N34" s="143"/>
      <c r="O34" s="153"/>
      <c r="P34" s="154" t="s">
        <v>1</v>
      </c>
      <c r="Q34" s="155"/>
      <c r="R34" s="143"/>
      <c r="S34" s="153"/>
      <c r="T34" s="154" t="s">
        <v>1</v>
      </c>
      <c r="U34" s="155"/>
      <c r="V34" s="143"/>
      <c r="W34" s="187"/>
      <c r="X34" s="154" t="s">
        <v>1</v>
      </c>
      <c r="Y34" s="188"/>
      <c r="Z34" s="143"/>
      <c r="AA34" s="156" t="str">
        <f>IF($O34="","",SUM(IF($O34&lt;$Q34,"0","1"),IF($S34&lt;$U34,"0","1"),IF($W34="","0",IF($W34&lt;$Y34,"0","1"))))</f>
        <v/>
      </c>
      <c r="AB34" s="154" t="s">
        <v>1</v>
      </c>
      <c r="AC34" s="157" t="str">
        <f>IF($O34="","",SUM(IF($O34&gt;$Q34,"0","1"),IF($S34&gt;$U34,"0","1"),IF($W34="","0",IF($W34&gt;$Y34,"0","1"))))</f>
        <v/>
      </c>
      <c r="AD34" s="143"/>
      <c r="AE34" s="156" t="str">
        <f>IF($O34="","",IF($AA34=$AC34,1,IF($AA34&lt;$AC34,0,2)))</f>
        <v/>
      </c>
      <c r="AF34" s="154" t="s">
        <v>1</v>
      </c>
      <c r="AG34" s="157" t="str">
        <f>IF($O34="","",IF($AA34=$AC34,1,IF($AA34&gt;$AC34,0,2)))</f>
        <v/>
      </c>
      <c r="AH34" s="150"/>
    </row>
    <row r="35" spans="1:34" s="57" customFormat="1">
      <c r="A35" s="150"/>
      <c r="B35" s="150"/>
      <c r="C35" s="151"/>
      <c r="D35" s="151"/>
      <c r="E35" s="160"/>
      <c r="F35" s="143"/>
      <c r="G35" s="160"/>
      <c r="H35" s="160"/>
      <c r="I35" s="160"/>
      <c r="J35" s="143"/>
      <c r="K35" s="162"/>
      <c r="L35" s="162"/>
      <c r="M35" s="162"/>
      <c r="N35" s="143"/>
      <c r="O35" s="164"/>
      <c r="P35" s="164"/>
      <c r="Q35" s="164"/>
      <c r="R35" s="164"/>
      <c r="S35" s="164"/>
      <c r="T35" s="164"/>
      <c r="U35" s="164"/>
      <c r="V35" s="164"/>
      <c r="W35" s="164"/>
      <c r="X35" s="164"/>
      <c r="Y35" s="164"/>
      <c r="Z35" s="164"/>
      <c r="AA35" s="164"/>
      <c r="AB35" s="164"/>
      <c r="AC35" s="164"/>
      <c r="AD35" s="164"/>
      <c r="AE35" s="164"/>
      <c r="AF35" s="164"/>
      <c r="AG35" s="164"/>
      <c r="AH35" s="150"/>
    </row>
    <row r="36" spans="1:34" s="57" customFormat="1" ht="13.5" thickBot="1">
      <c r="A36" s="150"/>
      <c r="B36" s="150"/>
      <c r="C36" s="151"/>
      <c r="D36" s="151"/>
      <c r="E36" s="258"/>
      <c r="F36" s="143"/>
      <c r="G36" s="258"/>
      <c r="H36" s="258"/>
      <c r="I36" s="258"/>
      <c r="J36" s="143"/>
      <c r="K36" s="253"/>
      <c r="L36" s="253"/>
      <c r="M36" s="253"/>
      <c r="N36" s="143"/>
      <c r="O36" s="267"/>
      <c r="P36" s="164"/>
      <c r="Q36" s="267"/>
      <c r="R36" s="143"/>
      <c r="S36" s="267"/>
      <c r="T36" s="164"/>
      <c r="U36" s="267"/>
      <c r="V36" s="143"/>
      <c r="W36" s="267"/>
      <c r="X36" s="164"/>
      <c r="Y36" s="267"/>
      <c r="Z36" s="143"/>
      <c r="AA36" s="164"/>
      <c r="AB36" s="164"/>
      <c r="AC36" s="164"/>
      <c r="AD36" s="143"/>
      <c r="AE36" s="269"/>
      <c r="AF36" s="269"/>
      <c r="AG36" s="269"/>
      <c r="AH36" s="150"/>
    </row>
    <row r="37" spans="1:34" s="57" customFormat="1" ht="13.5" thickBot="1">
      <c r="A37" s="150">
        <v>7</v>
      </c>
      <c r="B37" s="150">
        <v>7</v>
      </c>
      <c r="C37" s="151">
        <v>1</v>
      </c>
      <c r="D37" s="151"/>
      <c r="E37" s="259"/>
      <c r="F37" s="190"/>
      <c r="G37" s="310"/>
      <c r="H37" s="310"/>
      <c r="I37" s="310"/>
      <c r="J37" s="143" t="s">
        <v>1</v>
      </c>
      <c r="K37" s="311"/>
      <c r="L37" s="311"/>
      <c r="M37" s="311"/>
      <c r="N37" s="143"/>
      <c r="O37" s="153"/>
      <c r="P37" s="154" t="s">
        <v>1</v>
      </c>
      <c r="Q37" s="155"/>
      <c r="R37" s="143"/>
      <c r="S37" s="153"/>
      <c r="T37" s="154" t="s">
        <v>1</v>
      </c>
      <c r="U37" s="155"/>
      <c r="V37" s="143"/>
      <c r="W37" s="153"/>
      <c r="X37" s="154" t="s">
        <v>1</v>
      </c>
      <c r="Y37" s="155"/>
      <c r="Z37" s="143"/>
      <c r="AA37" s="156" t="str">
        <f>IF($O37="","",SUM(IF($O37&lt;$Q37,"0","1"),IF($S37&lt;$U37,"0","1"),IF($W37="","0",IF($W37&lt;$Y37,"0","1"))))</f>
        <v/>
      </c>
      <c r="AB37" s="154" t="s">
        <v>1</v>
      </c>
      <c r="AC37" s="157" t="str">
        <f>IF($O37="","",SUM(IF($O37&gt;$Q37,"0","1"),IF($S37&gt;$U37,"0","1"),IF($W37="","0",IF($W37&gt;$Y37,"0","1"))))</f>
        <v/>
      </c>
      <c r="AD37" s="143"/>
      <c r="AE37" s="156" t="str">
        <f>IF($O37="","",IF($AA37=$AC37,1,IF($AA37&lt;$AC37,0,2)))</f>
        <v/>
      </c>
      <c r="AF37" s="154" t="s">
        <v>1</v>
      </c>
      <c r="AG37" s="157" t="str">
        <f>IF($O37="","",IF($AA37=$AC37,1,IF($AA37&gt;$AC37,0,2)))</f>
        <v/>
      </c>
      <c r="AH37" s="150"/>
    </row>
    <row r="38" spans="1:34" s="57" customFormat="1">
      <c r="A38" s="150" t="s">
        <v>305</v>
      </c>
      <c r="B38" s="150"/>
      <c r="C38" s="151"/>
      <c r="D38" s="151"/>
      <c r="E38" s="189" t="s">
        <v>306</v>
      </c>
      <c r="F38" s="190"/>
      <c r="G38" s="301" t="s">
        <v>307</v>
      </c>
      <c r="H38" s="301"/>
      <c r="I38" s="301"/>
      <c r="J38" s="190"/>
      <c r="K38" s="301" t="s">
        <v>311</v>
      </c>
      <c r="L38" s="301"/>
      <c r="M38" s="301"/>
      <c r="N38" s="143"/>
      <c r="O38" s="268"/>
      <c r="P38" s="192"/>
      <c r="Q38" s="268"/>
      <c r="R38" s="164"/>
      <c r="S38" s="268"/>
      <c r="T38" s="192"/>
      <c r="U38" s="268"/>
      <c r="V38" s="192"/>
      <c r="W38" s="268"/>
      <c r="X38" s="192"/>
      <c r="Y38" s="268"/>
      <c r="Z38" s="164"/>
      <c r="AA38" s="192"/>
      <c r="AB38" s="192"/>
      <c r="AC38" s="192"/>
      <c r="AD38" s="164"/>
      <c r="AE38" s="192"/>
      <c r="AF38" s="192"/>
      <c r="AG38" s="192"/>
      <c r="AH38" s="150"/>
    </row>
    <row r="39" spans="1:34" s="57" customFormat="1" ht="13.5" thickBot="1">
      <c r="A39" s="150"/>
      <c r="B39" s="150"/>
      <c r="C39" s="151"/>
      <c r="D39" s="151"/>
      <c r="E39" s="160"/>
      <c r="F39" s="143"/>
      <c r="G39" s="294"/>
      <c r="H39" s="294"/>
      <c r="I39" s="294"/>
      <c r="J39" s="143"/>
      <c r="K39" s="294"/>
      <c r="L39" s="294"/>
      <c r="M39" s="294"/>
      <c r="N39" s="143"/>
      <c r="O39" s="143"/>
      <c r="P39" s="143"/>
      <c r="Q39" s="143"/>
      <c r="R39" s="143"/>
      <c r="S39" s="143"/>
      <c r="T39" s="143"/>
      <c r="U39" s="143"/>
      <c r="V39" s="143"/>
      <c r="W39" s="143"/>
      <c r="X39" s="143"/>
      <c r="Y39" s="143"/>
      <c r="Z39" s="143"/>
      <c r="AA39" s="143"/>
      <c r="AB39" s="143"/>
      <c r="AC39" s="143"/>
      <c r="AD39" s="143"/>
      <c r="AE39" s="143"/>
      <c r="AF39" s="143"/>
      <c r="AG39" s="143"/>
      <c r="AH39" s="150"/>
    </row>
    <row r="40" spans="1:34" s="57" customFormat="1" ht="13.5" thickBot="1">
      <c r="A40" s="150">
        <v>8</v>
      </c>
      <c r="B40" s="150">
        <v>8</v>
      </c>
      <c r="C40" s="151">
        <v>1</v>
      </c>
      <c r="D40" s="151"/>
      <c r="E40" s="191"/>
      <c r="F40" s="190"/>
      <c r="G40" s="310"/>
      <c r="H40" s="310"/>
      <c r="I40" s="310"/>
      <c r="J40" s="143" t="s">
        <v>1</v>
      </c>
      <c r="K40" s="311"/>
      <c r="L40" s="311"/>
      <c r="M40" s="311"/>
      <c r="N40" s="143"/>
      <c r="O40" s="153"/>
      <c r="P40" s="154" t="s">
        <v>1</v>
      </c>
      <c r="Q40" s="155"/>
      <c r="R40" s="143"/>
      <c r="S40" s="153"/>
      <c r="T40" s="154" t="s">
        <v>1</v>
      </c>
      <c r="U40" s="155"/>
      <c r="V40" s="143"/>
      <c r="W40" s="153"/>
      <c r="X40" s="154" t="s">
        <v>1</v>
      </c>
      <c r="Y40" s="155"/>
      <c r="Z40" s="143"/>
      <c r="AA40" s="156" t="str">
        <f>IF($O40="","",SUM(IF($O40&lt;$Q40,"0","1"),IF($S40&lt;$U40,"0","1"),IF($W40="","0",IF($W40&lt;$Y40,"0","1"))))</f>
        <v/>
      </c>
      <c r="AB40" s="154" t="s">
        <v>1</v>
      </c>
      <c r="AC40" s="157" t="str">
        <f>IF($O40="","",SUM(IF($O40&gt;$Q40,"0","1"),IF($S40&gt;$U40,"0","1"),IF($W40="","0",IF($W40&gt;$Y40,"0","1"))))</f>
        <v/>
      </c>
      <c r="AD40" s="143"/>
      <c r="AE40" s="156" t="str">
        <f>IF($O40="","",IF($AA40=$AC40,1,IF($AA40&lt;$AC40,0,2)))</f>
        <v/>
      </c>
      <c r="AF40" s="154" t="s">
        <v>1</v>
      </c>
      <c r="AG40" s="157" t="str">
        <f>IF($O40="","",IF($AA40=$AC40,1,IF($AA40&gt;$AC40,0,2)))</f>
        <v/>
      </c>
      <c r="AH40" s="150"/>
    </row>
    <row r="41" spans="1:34" s="57" customFormat="1">
      <c r="A41" s="150" t="s">
        <v>308</v>
      </c>
      <c r="B41" s="150"/>
      <c r="C41" s="151"/>
      <c r="D41" s="151"/>
      <c r="E41" s="189" t="s">
        <v>309</v>
      </c>
      <c r="F41" s="190"/>
      <c r="G41" s="301" t="s">
        <v>310</v>
      </c>
      <c r="H41" s="301"/>
      <c r="I41" s="301"/>
      <c r="J41" s="143"/>
      <c r="K41" s="301" t="s">
        <v>312</v>
      </c>
      <c r="L41" s="301"/>
      <c r="M41" s="301"/>
      <c r="N41" s="143"/>
      <c r="O41" s="268"/>
      <c r="P41" s="192"/>
      <c r="Q41" s="268"/>
      <c r="R41" s="164"/>
      <c r="S41" s="268"/>
      <c r="T41" s="192"/>
      <c r="U41" s="268"/>
      <c r="V41" s="164"/>
      <c r="W41" s="268"/>
      <c r="X41" s="192"/>
      <c r="Y41" s="268"/>
      <c r="Z41" s="164"/>
      <c r="AA41" s="192"/>
      <c r="AB41" s="192"/>
      <c r="AC41" s="192"/>
      <c r="AD41" s="164"/>
      <c r="AE41" s="192"/>
      <c r="AF41" s="192"/>
      <c r="AG41" s="192"/>
      <c r="AH41" s="150"/>
    </row>
    <row r="42" spans="1:34" s="57" customFormat="1" ht="13.5" thickBot="1">
      <c r="A42" s="150"/>
      <c r="B42" s="150"/>
      <c r="C42" s="151"/>
      <c r="D42" s="151"/>
      <c r="E42" s="160"/>
      <c r="F42" s="143"/>
      <c r="G42" s="294"/>
      <c r="H42" s="294"/>
      <c r="I42" s="294"/>
      <c r="J42" s="143"/>
      <c r="K42" s="294"/>
      <c r="L42" s="294"/>
      <c r="M42" s="294"/>
      <c r="N42" s="143"/>
      <c r="O42" s="143"/>
      <c r="P42" s="143"/>
      <c r="Q42" s="143"/>
      <c r="R42" s="143"/>
      <c r="S42" s="143"/>
      <c r="T42" s="143"/>
      <c r="U42" s="143"/>
      <c r="V42" s="143"/>
      <c r="W42" s="143"/>
      <c r="X42" s="143"/>
      <c r="Y42" s="143"/>
      <c r="Z42" s="143"/>
      <c r="AA42" s="143"/>
      <c r="AB42" s="143"/>
      <c r="AC42" s="143"/>
      <c r="AD42" s="143"/>
      <c r="AE42" s="143"/>
      <c r="AF42" s="143"/>
      <c r="AG42" s="143"/>
      <c r="AH42" s="150"/>
    </row>
    <row r="43" spans="1:34" s="57" customFormat="1" ht="13.5" thickBot="1">
      <c r="A43" s="150">
        <v>9</v>
      </c>
      <c r="B43" s="150">
        <v>9</v>
      </c>
      <c r="C43" s="151">
        <v>1</v>
      </c>
      <c r="D43" s="151"/>
      <c r="E43" s="259"/>
      <c r="F43" s="143" t="s">
        <v>276</v>
      </c>
      <c r="G43" s="259"/>
      <c r="H43" s="259"/>
      <c r="I43" s="259"/>
      <c r="J43" s="143" t="s">
        <v>1</v>
      </c>
      <c r="K43" s="259"/>
      <c r="L43" s="259"/>
      <c r="M43" s="259"/>
      <c r="N43" s="143"/>
      <c r="O43" s="153"/>
      <c r="P43" s="154" t="s">
        <v>1</v>
      </c>
      <c r="Q43" s="155"/>
      <c r="R43" s="143"/>
      <c r="S43" s="153"/>
      <c r="T43" s="154" t="s">
        <v>1</v>
      </c>
      <c r="U43" s="155"/>
      <c r="V43" s="143"/>
      <c r="W43" s="153"/>
      <c r="X43" s="154" t="s">
        <v>1</v>
      </c>
      <c r="Y43" s="155"/>
      <c r="Z43" s="143"/>
      <c r="AA43" s="156" t="str">
        <f>IF($O43="","",SUM(IF($O43&lt;$Q43,"0","1"),IF($S43&lt;$U43,"0","1"),IF($W43="","0",IF($W43&lt;$Y43,"0","1"))))</f>
        <v/>
      </c>
      <c r="AB43" s="154" t="s">
        <v>1</v>
      </c>
      <c r="AC43" s="157" t="str">
        <f>IF($O43="","",SUM(IF($O43&gt;$Q43,"0","1"),IF($S43&gt;$U43,"0","1"),IF($W43="","0",IF($W43&gt;$Y43,"0","1"))))</f>
        <v/>
      </c>
      <c r="AD43" s="143"/>
      <c r="AE43" s="156" t="str">
        <f>IF($O43="","",IF($AA43=$AC43,1,IF($AA43&lt;$AC43,0,2)))</f>
        <v/>
      </c>
      <c r="AF43" s="154" t="s">
        <v>1</v>
      </c>
      <c r="AG43" s="157" t="str">
        <f>IF($O43="","",IF($AA43=$AC43,1,IF($AA43&gt;$AC43,0,2)))</f>
        <v/>
      </c>
      <c r="AH43" s="150"/>
    </row>
    <row r="44" spans="1:34" s="57" customFormat="1">
      <c r="A44" s="150" t="s">
        <v>313</v>
      </c>
      <c r="B44" s="150"/>
      <c r="C44" s="151"/>
      <c r="D44" s="151"/>
      <c r="E44" s="189" t="s">
        <v>311</v>
      </c>
      <c r="F44" s="143"/>
      <c r="G44" s="189" t="s">
        <v>312</v>
      </c>
      <c r="H44" s="189"/>
      <c r="I44" s="189"/>
      <c r="J44" s="143"/>
      <c r="K44" s="301" t="s">
        <v>321</v>
      </c>
      <c r="L44" s="301"/>
      <c r="M44" s="301"/>
      <c r="N44" s="143"/>
      <c r="O44" s="268"/>
      <c r="P44" s="192"/>
      <c r="Q44" s="268"/>
      <c r="R44" s="164"/>
      <c r="S44" s="268"/>
      <c r="T44" s="192"/>
      <c r="U44" s="268"/>
      <c r="V44" s="164"/>
      <c r="W44" s="268"/>
      <c r="X44" s="192"/>
      <c r="Y44" s="268"/>
      <c r="Z44" s="164"/>
      <c r="AA44" s="192"/>
      <c r="AB44" s="192"/>
      <c r="AC44" s="192"/>
      <c r="AD44" s="164"/>
      <c r="AE44" s="192"/>
      <c r="AF44" s="192"/>
      <c r="AG44" s="192"/>
      <c r="AH44" s="150"/>
    </row>
    <row r="45" spans="1:34" s="57" customFormat="1" ht="13.5" thickBot="1">
      <c r="A45" s="150"/>
      <c r="B45" s="150"/>
      <c r="C45" s="151"/>
      <c r="D45" s="151"/>
      <c r="E45" s="160"/>
      <c r="F45" s="143"/>
      <c r="G45" s="294"/>
      <c r="H45" s="294"/>
      <c r="I45" s="294"/>
      <c r="J45" s="143"/>
      <c r="K45" s="294"/>
      <c r="L45" s="294"/>
      <c r="M45" s="294"/>
      <c r="N45" s="143"/>
      <c r="O45" s="143"/>
      <c r="P45" s="143"/>
      <c r="Q45" s="143"/>
      <c r="R45" s="143"/>
      <c r="S45" s="143"/>
      <c r="T45" s="143"/>
      <c r="U45" s="143"/>
      <c r="V45" s="143"/>
      <c r="W45" s="143"/>
      <c r="X45" s="143"/>
      <c r="Y45" s="143"/>
      <c r="Z45" s="143"/>
      <c r="AA45" s="143"/>
      <c r="AB45" s="143"/>
      <c r="AC45" s="143"/>
      <c r="AD45" s="143"/>
      <c r="AE45" s="143"/>
      <c r="AF45" s="143"/>
      <c r="AG45" s="143"/>
      <c r="AH45" s="150"/>
    </row>
    <row r="46" spans="1:34" s="57" customFormat="1" ht="13.5" thickBot="1">
      <c r="A46" s="150">
        <v>10</v>
      </c>
      <c r="B46" s="150">
        <v>10</v>
      </c>
      <c r="C46" s="151">
        <v>1</v>
      </c>
      <c r="D46" s="151"/>
      <c r="E46" s="259"/>
      <c r="F46" s="143" t="s">
        <v>276</v>
      </c>
      <c r="G46" s="259"/>
      <c r="H46" s="259"/>
      <c r="I46" s="259"/>
      <c r="J46" s="143" t="s">
        <v>1</v>
      </c>
      <c r="K46" s="259"/>
      <c r="L46" s="259"/>
      <c r="M46" s="259"/>
      <c r="N46" s="143"/>
      <c r="O46" s="153"/>
      <c r="P46" s="154" t="s">
        <v>1</v>
      </c>
      <c r="Q46" s="155"/>
      <c r="R46" s="143"/>
      <c r="S46" s="153"/>
      <c r="T46" s="154" t="s">
        <v>1</v>
      </c>
      <c r="U46" s="155"/>
      <c r="V46" s="143"/>
      <c r="W46" s="153"/>
      <c r="X46" s="154" t="s">
        <v>1</v>
      </c>
      <c r="Y46" s="155"/>
      <c r="Z46" s="143"/>
      <c r="AA46" s="156" t="str">
        <f>IF($O46="","",SUM(IF($O46&lt;$Q46,"0","1"),IF($S46&lt;$U46,"0","1"),IF($W46="","0",IF($W46&lt;$Y46,"0","1"))))</f>
        <v/>
      </c>
      <c r="AB46" s="154" t="s">
        <v>1</v>
      </c>
      <c r="AC46" s="157" t="str">
        <f>IF($O46="","",SUM(IF($O46&gt;$Q46,"0","1"),IF($S46&gt;$U46,"0","1"),IF($W46="","0",IF($W46&gt;$Y46,"0","1"))))</f>
        <v/>
      </c>
      <c r="AD46" s="143"/>
      <c r="AE46" s="156" t="str">
        <f>IF($O46="","",IF($AA46=$AC46,1,IF($AA46&lt;$AC46,0,2)))</f>
        <v/>
      </c>
      <c r="AF46" s="154" t="s">
        <v>1</v>
      </c>
      <c r="AG46" s="157" t="str">
        <f>IF($O46="","",IF($AA46=$AC46,1,IF($AA46&gt;$AC46,0,2)))</f>
        <v/>
      </c>
      <c r="AH46" s="150"/>
    </row>
    <row r="47" spans="1:34" s="57" customFormat="1">
      <c r="A47" s="150" t="s">
        <v>315</v>
      </c>
      <c r="B47" s="150"/>
      <c r="C47" s="151"/>
      <c r="D47" s="151"/>
      <c r="E47" s="189" t="s">
        <v>375</v>
      </c>
      <c r="F47" s="143"/>
      <c r="G47" s="189" t="s">
        <v>376</v>
      </c>
      <c r="H47" s="189"/>
      <c r="I47" s="189"/>
      <c r="J47" s="143"/>
      <c r="K47" s="301" t="s">
        <v>377</v>
      </c>
      <c r="L47" s="301"/>
      <c r="M47" s="301"/>
      <c r="N47" s="143"/>
      <c r="O47" s="268"/>
      <c r="P47" s="192"/>
      <c r="Q47" s="268"/>
      <c r="R47" s="164"/>
      <c r="S47" s="268"/>
      <c r="T47" s="192"/>
      <c r="U47" s="268"/>
      <c r="V47" s="164"/>
      <c r="W47" s="268"/>
      <c r="X47" s="192"/>
      <c r="Y47" s="268"/>
      <c r="Z47" s="164"/>
      <c r="AA47" s="192"/>
      <c r="AB47" s="192"/>
      <c r="AC47" s="192"/>
      <c r="AD47" s="164"/>
      <c r="AE47" s="192"/>
      <c r="AF47" s="192"/>
      <c r="AG47" s="192"/>
      <c r="AH47" s="150"/>
    </row>
    <row r="48" spans="1:34" s="57" customFormat="1" ht="13.5" thickBot="1">
      <c r="A48" s="150"/>
      <c r="B48" s="150"/>
      <c r="C48" s="151"/>
      <c r="D48" s="151"/>
      <c r="E48" s="160"/>
      <c r="F48" s="143"/>
      <c r="G48" s="294"/>
      <c r="H48" s="294"/>
      <c r="I48" s="294"/>
      <c r="J48" s="143"/>
      <c r="K48" s="294"/>
      <c r="L48" s="294"/>
      <c r="M48" s="294"/>
      <c r="N48" s="143"/>
      <c r="O48" s="143"/>
      <c r="P48" s="143"/>
      <c r="Q48" s="143"/>
      <c r="R48" s="143"/>
      <c r="S48" s="143"/>
      <c r="T48" s="143"/>
      <c r="U48" s="143"/>
      <c r="V48" s="143"/>
      <c r="W48" s="143"/>
      <c r="X48" s="143"/>
      <c r="Y48" s="143"/>
      <c r="Z48" s="143"/>
      <c r="AA48" s="143"/>
      <c r="AB48" s="143"/>
      <c r="AC48" s="143"/>
      <c r="AD48" s="143"/>
      <c r="AE48" s="143"/>
      <c r="AF48" s="143"/>
      <c r="AG48" s="143"/>
      <c r="AH48" s="150"/>
    </row>
    <row r="49" spans="1:34" s="57" customFormat="1" ht="13.5" thickBot="1">
      <c r="A49" s="150">
        <v>11</v>
      </c>
      <c r="B49" s="150">
        <v>11</v>
      </c>
      <c r="C49" s="151">
        <v>1</v>
      </c>
      <c r="D49" s="151"/>
      <c r="E49" s="259"/>
      <c r="F49" s="143" t="s">
        <v>276</v>
      </c>
      <c r="G49" s="259"/>
      <c r="H49" s="259"/>
      <c r="I49" s="259"/>
      <c r="J49" s="143" t="s">
        <v>1</v>
      </c>
      <c r="K49" s="259"/>
      <c r="L49" s="259"/>
      <c r="M49" s="259"/>
      <c r="N49" s="143"/>
      <c r="O49" s="153"/>
      <c r="P49" s="154" t="s">
        <v>1</v>
      </c>
      <c r="Q49" s="155"/>
      <c r="R49" s="143"/>
      <c r="S49" s="153"/>
      <c r="T49" s="154" t="s">
        <v>1</v>
      </c>
      <c r="U49" s="155"/>
      <c r="V49" s="143"/>
      <c r="W49" s="153"/>
      <c r="X49" s="154" t="s">
        <v>1</v>
      </c>
      <c r="Y49" s="155"/>
      <c r="Z49" s="143"/>
      <c r="AA49" s="156" t="str">
        <f>IF($O49="","",SUM(IF($O49&lt;$Q49,"0","1"),IF($S49&lt;$U49,"0","1"),IF($W49="","0",IF($W49&lt;$Y49,"0","1"))))</f>
        <v/>
      </c>
      <c r="AB49" s="154" t="s">
        <v>1</v>
      </c>
      <c r="AC49" s="157" t="str">
        <f>IF($O49="","",SUM(IF($O49&gt;$Q49,"0","1"),IF($S49&gt;$U49,"0","1"),IF($W49="","0",IF($W49&gt;$Y49,"0","1"))))</f>
        <v/>
      </c>
      <c r="AD49" s="143"/>
      <c r="AE49" s="156" t="str">
        <f>IF($O49="","",IF($AA49=$AC49,1,IF($AA49&lt;$AC49,0,2)))</f>
        <v/>
      </c>
      <c r="AF49" s="154" t="s">
        <v>1</v>
      </c>
      <c r="AG49" s="157" t="str">
        <f>IF($O49="","",IF($AA49=$AC49,1,IF($AA49&gt;$AC49,0,2)))</f>
        <v/>
      </c>
      <c r="AH49" s="150"/>
    </row>
    <row r="50" spans="1:34" s="57" customFormat="1">
      <c r="A50" s="150" t="s">
        <v>314</v>
      </c>
      <c r="B50" s="150"/>
      <c r="C50" s="151"/>
      <c r="D50" s="151"/>
      <c r="E50" s="189" t="s">
        <v>378</v>
      </c>
      <c r="F50" s="143"/>
      <c r="G50" s="189" t="s">
        <v>379</v>
      </c>
      <c r="H50" s="189"/>
      <c r="I50" s="189"/>
      <c r="J50" s="143"/>
      <c r="K50" s="301" t="s">
        <v>380</v>
      </c>
      <c r="L50" s="301"/>
      <c r="M50" s="301"/>
      <c r="N50" s="143"/>
      <c r="O50" s="268"/>
      <c r="P50" s="192"/>
      <c r="Q50" s="268"/>
      <c r="R50" s="164"/>
      <c r="S50" s="268"/>
      <c r="T50" s="192"/>
      <c r="U50" s="268"/>
      <c r="V50" s="164"/>
      <c r="W50" s="268"/>
      <c r="X50" s="192"/>
      <c r="Y50" s="268"/>
      <c r="Z50" s="164"/>
      <c r="AA50" s="192"/>
      <c r="AB50" s="192"/>
      <c r="AC50" s="192"/>
      <c r="AD50" s="164"/>
      <c r="AE50" s="192"/>
      <c r="AF50" s="192"/>
      <c r="AG50" s="192"/>
      <c r="AH50" s="150"/>
    </row>
    <row r="51" spans="1:34" s="57" customFormat="1">
      <c r="A51" s="150"/>
      <c r="B51" s="150"/>
      <c r="C51" s="151"/>
      <c r="D51" s="151"/>
      <c r="E51" s="143"/>
      <c r="F51" s="143"/>
      <c r="G51" s="160"/>
      <c r="H51" s="160"/>
      <c r="I51" s="160"/>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50"/>
    </row>
    <row r="52" spans="1:34" s="57" customFormat="1">
      <c r="A52" s="150"/>
      <c r="B52" s="150"/>
      <c r="C52" s="62"/>
      <c r="D52" s="34" t="s">
        <v>74</v>
      </c>
      <c r="E52" s="143"/>
      <c r="F52" s="143"/>
      <c r="G52" s="160"/>
      <c r="H52" s="160"/>
      <c r="I52" s="160"/>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50"/>
    </row>
    <row r="53" spans="1:34" s="57" customFormat="1">
      <c r="A53" s="150"/>
      <c r="B53" s="150"/>
      <c r="C53" s="63" t="s">
        <v>24</v>
      </c>
      <c r="E53" s="303"/>
      <c r="F53" s="303"/>
      <c r="G53" s="303"/>
      <c r="H53" s="303"/>
      <c r="I53" s="303"/>
      <c r="J53" s="151"/>
      <c r="K53" s="60"/>
      <c r="L53" s="60"/>
      <c r="M53" s="60"/>
      <c r="N53" s="151"/>
      <c r="O53" s="151"/>
      <c r="P53" s="151"/>
      <c r="Q53" s="151"/>
      <c r="R53" s="151"/>
      <c r="S53" s="151"/>
      <c r="T53" s="151"/>
      <c r="U53" s="151"/>
      <c r="V53" s="151"/>
      <c r="W53" s="151"/>
      <c r="X53" s="151"/>
      <c r="Y53" s="151"/>
      <c r="Z53" s="151"/>
      <c r="AA53" s="151"/>
      <c r="AB53" s="151"/>
      <c r="AC53" s="151"/>
      <c r="AD53" s="151"/>
      <c r="AE53" s="151"/>
      <c r="AF53" s="151"/>
      <c r="AG53" s="151"/>
      <c r="AH53" s="143"/>
    </row>
    <row r="54" spans="1:34" s="57" customFormat="1">
      <c r="A54" s="150"/>
      <c r="B54" s="150"/>
      <c r="C54" s="64" t="s">
        <v>25</v>
      </c>
      <c r="D54" s="60"/>
      <c r="E54" s="304"/>
      <c r="F54" s="304"/>
      <c r="G54" s="304"/>
      <c r="H54" s="304"/>
      <c r="I54" s="304"/>
      <c r="J54" s="143"/>
      <c r="K54" s="60"/>
      <c r="L54" s="60"/>
      <c r="M54" s="60"/>
      <c r="N54" s="143"/>
      <c r="O54" s="143"/>
      <c r="P54" s="143"/>
      <c r="Q54" s="143"/>
      <c r="R54" s="143"/>
      <c r="S54" s="143"/>
      <c r="T54" s="143"/>
      <c r="U54" s="143"/>
      <c r="V54" s="143"/>
      <c r="W54" s="143"/>
      <c r="X54" s="143"/>
      <c r="Y54" s="143"/>
      <c r="Z54" s="143"/>
      <c r="AA54" s="143"/>
      <c r="AB54" s="143"/>
      <c r="AC54" s="143"/>
      <c r="AD54" s="143"/>
      <c r="AE54" s="143"/>
      <c r="AF54" s="143"/>
      <c r="AG54" s="143"/>
      <c r="AH54" s="150"/>
    </row>
    <row r="55" spans="1:34" s="57" customFormat="1">
      <c r="C55" s="65" t="s">
        <v>30</v>
      </c>
      <c r="D55" s="60"/>
      <c r="E55" s="305"/>
      <c r="F55" s="305"/>
      <c r="G55" s="305"/>
      <c r="H55" s="305"/>
      <c r="I55" s="30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4" s="60" customFormat="1">
      <c r="A56" s="58"/>
      <c r="B56" s="58"/>
      <c r="C56" s="62" t="s">
        <v>35</v>
      </c>
      <c r="E56" s="302"/>
      <c r="F56" s="302"/>
      <c r="G56" s="302"/>
      <c r="H56" s="302"/>
      <c r="I56" s="302"/>
      <c r="AH56" s="58"/>
    </row>
    <row r="57" spans="1:34" s="60" customFormat="1">
      <c r="A57" s="58"/>
      <c r="B57" s="58"/>
      <c r="C57" s="62" t="s">
        <v>41</v>
      </c>
      <c r="E57" s="302"/>
      <c r="F57" s="302"/>
      <c r="G57" s="302"/>
      <c r="H57" s="302"/>
      <c r="I57" s="302"/>
      <c r="AH57" s="58"/>
    </row>
    <row r="58" spans="1:34" s="60" customFormat="1">
      <c r="A58" s="58"/>
      <c r="B58" s="58"/>
      <c r="C58" s="62" t="s">
        <v>70</v>
      </c>
      <c r="E58" s="302"/>
      <c r="F58" s="302"/>
      <c r="G58" s="302"/>
      <c r="H58" s="302"/>
      <c r="I58" s="302"/>
      <c r="AH58" s="58"/>
    </row>
    <row r="59" spans="1:34" s="60" customFormat="1">
      <c r="A59" s="58"/>
      <c r="B59" s="58"/>
      <c r="C59" s="58"/>
      <c r="D59" s="58"/>
      <c r="G59" s="61"/>
      <c r="H59" s="61"/>
      <c r="I59" s="61"/>
      <c r="AH59" s="58"/>
    </row>
    <row r="60" spans="1:34" s="60" customFormat="1">
      <c r="A60" s="58"/>
      <c r="B60" s="58"/>
      <c r="C60" s="58"/>
      <c r="D60" s="58"/>
      <c r="G60" s="61"/>
      <c r="H60" s="61"/>
      <c r="I60" s="61"/>
      <c r="AH60" s="58"/>
    </row>
    <row r="61" spans="1:34" s="60" customFormat="1">
      <c r="A61" s="58"/>
      <c r="B61" s="58"/>
      <c r="C61" s="58"/>
      <c r="D61" s="58"/>
      <c r="G61" s="61"/>
      <c r="H61" s="61"/>
      <c r="I61" s="61"/>
      <c r="AH61" s="58"/>
    </row>
    <row r="62" spans="1:34" s="60" customFormat="1">
      <c r="A62" s="58"/>
      <c r="B62" s="58"/>
      <c r="C62" s="58"/>
      <c r="D62" s="58"/>
      <c r="G62" s="61"/>
      <c r="H62" s="61"/>
      <c r="I62" s="61"/>
      <c r="AH62" s="58"/>
    </row>
  </sheetData>
  <sheetProtection sheet="1" objects="1" scenarios="1"/>
  <mergeCells count="60">
    <mergeCell ref="G34:I34"/>
    <mergeCell ref="K34:M34"/>
    <mergeCell ref="G38:I38"/>
    <mergeCell ref="G39:I39"/>
    <mergeCell ref="G41:I41"/>
    <mergeCell ref="G40:I40"/>
    <mergeCell ref="K41:M41"/>
    <mergeCell ref="K39:M39"/>
    <mergeCell ref="K40:M40"/>
    <mergeCell ref="K38:M38"/>
    <mergeCell ref="G37:I37"/>
    <mergeCell ref="K37:M37"/>
    <mergeCell ref="G28:I28"/>
    <mergeCell ref="K28:M28"/>
    <mergeCell ref="G30:I30"/>
    <mergeCell ref="K30:M30"/>
    <mergeCell ref="G32:I32"/>
    <mergeCell ref="K32:M32"/>
    <mergeCell ref="W23:Y23"/>
    <mergeCell ref="G24:I24"/>
    <mergeCell ref="K24:M24"/>
    <mergeCell ref="G26:I26"/>
    <mergeCell ref="K26:M26"/>
    <mergeCell ref="O12:Q12"/>
    <mergeCell ref="S12:U12"/>
    <mergeCell ref="O17:Q17"/>
    <mergeCell ref="S17:U17"/>
    <mergeCell ref="J12:L12"/>
    <mergeCell ref="J13:K13"/>
    <mergeCell ref="J14:K14"/>
    <mergeCell ref="J15:K15"/>
    <mergeCell ref="J17:L17"/>
    <mergeCell ref="J18:K18"/>
    <mergeCell ref="J19:K19"/>
    <mergeCell ref="J20:K20"/>
    <mergeCell ref="O23:Q23"/>
    <mergeCell ref="S23:U23"/>
    <mergeCell ref="W17:Y17"/>
    <mergeCell ref="W18:Y18"/>
    <mergeCell ref="W19:Y19"/>
    <mergeCell ref="W20:Y20"/>
    <mergeCell ref="W12:Y12"/>
    <mergeCell ref="W13:Y13"/>
    <mergeCell ref="W14:Y14"/>
    <mergeCell ref="W15:Y15"/>
    <mergeCell ref="E58:I58"/>
    <mergeCell ref="E53:I53"/>
    <mergeCell ref="E54:I54"/>
    <mergeCell ref="E55:I55"/>
    <mergeCell ref="E56:I56"/>
    <mergeCell ref="E57:I57"/>
    <mergeCell ref="G45:I45"/>
    <mergeCell ref="G48:I48"/>
    <mergeCell ref="K42:M42"/>
    <mergeCell ref="K50:M50"/>
    <mergeCell ref="K48:M48"/>
    <mergeCell ref="K47:M47"/>
    <mergeCell ref="K45:M45"/>
    <mergeCell ref="K44:M44"/>
    <mergeCell ref="G42:I42"/>
  </mergeCells>
  <conditionalFormatting sqref="G13:H13">
    <cfRule type="containsText" dxfId="320" priority="166" operator="containsText" text="TV Obernhausen">
      <formula>NOT(ISERROR(SEARCH("TV Obernhausen",G13)))</formula>
    </cfRule>
    <cfRule type="containsText" dxfId="319" priority="167" operator="containsText" text="TV Vaihingen/Enz">
      <formula>NOT(ISERROR(SEARCH("TV Vaihingen/Enz",G13)))</formula>
    </cfRule>
    <cfRule type="containsText" dxfId="318" priority="168" operator="containsText" text="TV Heuchlingen">
      <formula>NOT(ISERROR(SEARCH("TV Heuchlingen",G13)))</formula>
    </cfRule>
    <cfRule type="containsText" dxfId="317" priority="169" operator="containsText" text="TSV Dennach">
      <formula>NOT(ISERROR(SEARCH("TSV Dennach",G13)))</formula>
    </cfRule>
    <cfRule type="containsText" dxfId="316" priority="170" operator="containsText" text="TSV Gärtringen">
      <formula>NOT(ISERROR(SEARCH("TSV Gärtringen",G13)))</formula>
    </cfRule>
    <cfRule type="containsText" dxfId="315" priority="171" operator="containsText" text="TSV Calw">
      <formula>NOT(ISERROR(SEARCH("TSV Calw",G13)))</formula>
    </cfRule>
    <cfRule type="containsText" dxfId="314" priority="172" operator="containsText" text="TV Stammheim">
      <formula>NOT(ISERROR(SEARCH("TV Stammheim",G13)))</formula>
    </cfRule>
    <cfRule type="containsText" dxfId="313" priority="173" operator="containsText" text="TG Biberach">
      <formula>NOT(ISERROR(SEARCH("TG Biberach",G13)))</formula>
    </cfRule>
  </conditionalFormatting>
  <hyperlinks>
    <hyperlink ref="E2" r:id="rId1" display="https://goo.gl/maps/D8yKUs7MRPu"/>
  </hyperlinks>
  <pageMargins left="0.29527559055118113" right="0.29527559055118113" top="0.98425196850393704" bottom="0.98425196850393704" header="0.51181102362204722" footer="0.51181102362204722"/>
  <pageSetup paperSize="9" scale="86" orientation="portrait" horizontalDpi="300" verticalDpi="300" r:id="rId2"/>
  <headerFooter alignWithMargins="0">
    <oddHeader>&amp;C&amp;"-,Standard"&amp;18Spielplan Hallensaison 2018/2019 U18 weiblich 
&amp;14Württembergische Meisterschaft</oddHeader>
    <oddFooter>&amp;LHalllensaison 2018/2019 U18 weiblich&amp;CSeite &amp;P&amp;RErstellt am: &amp;D</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382" operator="containsText" id="{6EAC8578-F3F6-4FAB-AE80-E62FC657AEC3}">
            <xm:f>NOT(ISERROR(SEARCH($E$20,A12)))</xm:f>
            <xm:f>$E$20</xm:f>
            <x14:dxf>
              <fill>
                <patternFill>
                  <bgColor rgb="FF00B050"/>
                </patternFill>
              </fill>
            </x14:dxf>
          </x14:cfRule>
          <x14:cfRule type="containsText" priority="383" operator="containsText" id="{0D088008-B6C9-4D17-83AD-CC74E59294A0}">
            <xm:f>NOT(ISERROR(SEARCH($E$19,A12)))</xm:f>
            <xm:f>$E$19</xm:f>
            <x14:dxf>
              <fill>
                <patternFill>
                  <bgColor theme="9" tint="-0.24994659260841701"/>
                </patternFill>
              </fill>
            </x14:dxf>
          </x14:cfRule>
          <x14:cfRule type="containsText" priority="384" operator="containsText" id="{BE564A3B-AF29-4089-821B-2AC233285FBD}">
            <xm:f>NOT(ISERROR(SEARCH($E$18,A12)))</xm:f>
            <xm:f>$E$18</xm:f>
            <x14:dxf>
              <fill>
                <patternFill>
                  <bgColor theme="3" tint="0.39994506668294322"/>
                </patternFill>
              </fill>
            </x14:dxf>
          </x14:cfRule>
          <x14:cfRule type="containsText" priority="385" operator="containsText" id="{CE702215-CEE2-4246-8680-EF366FD67405}">
            <xm:f>NOT(ISERROR(SEARCH($E$15,A12)))</xm:f>
            <xm:f>$E$15</xm:f>
            <x14:dxf>
              <fill>
                <patternFill>
                  <bgColor theme="6" tint="0.59996337778862885"/>
                </patternFill>
              </fill>
            </x14:dxf>
          </x14:cfRule>
          <x14:cfRule type="containsText" priority="386" operator="containsText" id="{26BF153C-9904-4350-8409-D2F2CD303691}">
            <xm:f>NOT(ISERROR(SEARCH($E$14,A12)))</xm:f>
            <xm:f>$E$14</xm:f>
            <x14:dxf>
              <fill>
                <patternFill>
                  <bgColor theme="5" tint="0.59996337778862885"/>
                </patternFill>
              </fill>
            </x14:dxf>
          </x14:cfRule>
          <x14:cfRule type="containsText" priority="387" operator="containsText" id="{C36D2BBF-E9FD-41BE-B6E0-C9A109893C56}">
            <xm:f>NOT(ISERROR(SEARCH($E$13,A12)))</xm:f>
            <xm:f>$E$13</xm:f>
            <x14:dxf>
              <font>
                <color auto="1"/>
              </font>
              <fill>
                <patternFill>
                  <bgColor theme="3" tint="0.79998168889431442"/>
                </patternFill>
              </fill>
            </x14:dxf>
          </x14:cfRule>
          <xm:sqref>A12:AG26 A28:AG32 A34:AG36 A38:AG51</xm:sqref>
        </x14:conditionalFormatting>
        <x14:conditionalFormatting xmlns:xm="http://schemas.microsoft.com/office/excel/2006/main">
          <x14:cfRule type="containsText" priority="370" operator="containsText" id="{BCFED65F-482C-4240-A066-D6065193D7FE}">
            <xm:f>NOT(ISERROR(SEARCH($E$20,G42)))</xm:f>
            <xm:f>$E$20</xm:f>
            <x14:dxf>
              <fill>
                <patternFill>
                  <bgColor rgb="FF00B050"/>
                </patternFill>
              </fill>
            </x14:dxf>
          </x14:cfRule>
          <x14:cfRule type="containsText" priority="371" operator="containsText" id="{2E51532D-BFCE-4F9B-95E6-34E025FF8B4D}">
            <xm:f>NOT(ISERROR(SEARCH($E$19,G42)))</xm:f>
            <xm:f>$E$19</xm:f>
            <x14:dxf>
              <fill>
                <patternFill>
                  <bgColor theme="9" tint="-0.24994659260841701"/>
                </patternFill>
              </fill>
            </x14:dxf>
          </x14:cfRule>
          <x14:cfRule type="containsText" priority="372" operator="containsText" id="{B8DEFD06-A3C0-48F3-808C-0CDCD3C43BD1}">
            <xm:f>NOT(ISERROR(SEARCH($E$18,G42)))</xm:f>
            <xm:f>$E$18</xm:f>
            <x14:dxf>
              <fill>
                <patternFill>
                  <bgColor theme="3" tint="0.39994506668294322"/>
                </patternFill>
              </fill>
            </x14:dxf>
          </x14:cfRule>
          <x14:cfRule type="containsText" priority="373" operator="containsText" id="{B3DDC3B4-30E9-477D-960A-9D0C4FACCB2B}">
            <xm:f>NOT(ISERROR(SEARCH($E$15,G42)))</xm:f>
            <xm:f>$E$15</xm:f>
            <x14:dxf>
              <fill>
                <patternFill>
                  <bgColor theme="6" tint="0.59996337778862885"/>
                </patternFill>
              </fill>
            </x14:dxf>
          </x14:cfRule>
          <x14:cfRule type="containsText" priority="374" operator="containsText" id="{20F60066-5EFE-458F-96F4-FCD2287B6CB7}">
            <xm:f>NOT(ISERROR(SEARCH($E$14,G42)))</xm:f>
            <xm:f>$E$14</xm:f>
            <x14:dxf>
              <fill>
                <patternFill>
                  <bgColor theme="5" tint="0.59996337778862885"/>
                </patternFill>
              </fill>
            </x14:dxf>
          </x14:cfRule>
          <x14:cfRule type="containsText" priority="375" operator="containsText" id="{3ABC33B0-7E87-4F6C-A15F-C6B62B5DA8FD}">
            <xm:f>NOT(ISERROR(SEARCH($E$13,G42)))</xm:f>
            <xm:f>$E$13</xm:f>
            <x14:dxf>
              <font>
                <color auto="1"/>
              </font>
              <fill>
                <patternFill>
                  <bgColor theme="3" tint="0.79998168889431442"/>
                </patternFill>
              </fill>
            </x14:dxf>
          </x14:cfRule>
          <xm:sqref>G42</xm:sqref>
        </x14:conditionalFormatting>
        <x14:conditionalFormatting xmlns:xm="http://schemas.microsoft.com/office/excel/2006/main">
          <x14:cfRule type="containsText" priority="358" operator="containsText" id="{00BD8FF8-44AC-40ED-840A-EDEBC52E44B6}">
            <xm:f>NOT(ISERROR(SEARCH($E$20,G45)))</xm:f>
            <xm:f>$E$20</xm:f>
            <x14:dxf>
              <fill>
                <patternFill>
                  <bgColor rgb="FF00B050"/>
                </patternFill>
              </fill>
            </x14:dxf>
          </x14:cfRule>
          <x14:cfRule type="containsText" priority="359" operator="containsText" id="{48DCC3D6-40E8-4FF0-BDA7-A4F7C32DD5B2}">
            <xm:f>NOT(ISERROR(SEARCH($E$19,G45)))</xm:f>
            <xm:f>$E$19</xm:f>
            <x14:dxf>
              <fill>
                <patternFill>
                  <bgColor theme="9" tint="-0.24994659260841701"/>
                </patternFill>
              </fill>
            </x14:dxf>
          </x14:cfRule>
          <x14:cfRule type="containsText" priority="360" operator="containsText" id="{39E86305-53E0-4565-A53C-3992719A5D06}">
            <xm:f>NOT(ISERROR(SEARCH($E$18,G45)))</xm:f>
            <xm:f>$E$18</xm:f>
            <x14:dxf>
              <fill>
                <patternFill>
                  <bgColor theme="3" tint="0.39994506668294322"/>
                </patternFill>
              </fill>
            </x14:dxf>
          </x14:cfRule>
          <x14:cfRule type="containsText" priority="361" operator="containsText" id="{C6CFB866-720B-485E-929D-DD1E452338C8}">
            <xm:f>NOT(ISERROR(SEARCH($E$15,G45)))</xm:f>
            <xm:f>$E$15</xm:f>
            <x14:dxf>
              <fill>
                <patternFill>
                  <bgColor theme="6" tint="0.59996337778862885"/>
                </patternFill>
              </fill>
            </x14:dxf>
          </x14:cfRule>
          <x14:cfRule type="containsText" priority="362" operator="containsText" id="{825800E8-8F76-4F17-BB52-F6C3326EBD2F}">
            <xm:f>NOT(ISERROR(SEARCH($E$14,G45)))</xm:f>
            <xm:f>$E$14</xm:f>
            <x14:dxf>
              <fill>
                <patternFill>
                  <bgColor theme="5" tint="0.59996337778862885"/>
                </patternFill>
              </fill>
            </x14:dxf>
          </x14:cfRule>
          <x14:cfRule type="containsText" priority="363" operator="containsText" id="{00FD30F7-46CA-4831-872F-E3DC5F120CE8}">
            <xm:f>NOT(ISERROR(SEARCH($E$13,G45)))</xm:f>
            <xm:f>$E$13</xm:f>
            <x14:dxf>
              <font>
                <color auto="1"/>
              </font>
              <fill>
                <patternFill>
                  <bgColor theme="3" tint="0.79998168889431442"/>
                </patternFill>
              </fill>
            </x14:dxf>
          </x14:cfRule>
          <xm:sqref>G45</xm:sqref>
        </x14:conditionalFormatting>
        <x14:conditionalFormatting xmlns:xm="http://schemas.microsoft.com/office/excel/2006/main">
          <x14:cfRule type="containsText" priority="346" operator="containsText" id="{1CD61A4D-C48A-4B4C-B473-DEED28A65718}">
            <xm:f>NOT(ISERROR(SEARCH($E$20,G48)))</xm:f>
            <xm:f>$E$20</xm:f>
            <x14:dxf>
              <fill>
                <patternFill>
                  <bgColor rgb="FF00B050"/>
                </patternFill>
              </fill>
            </x14:dxf>
          </x14:cfRule>
          <x14:cfRule type="containsText" priority="347" operator="containsText" id="{D2E0C7E2-1A65-464E-9809-1FABBFAB35F3}">
            <xm:f>NOT(ISERROR(SEARCH($E$19,G48)))</xm:f>
            <xm:f>$E$19</xm:f>
            <x14:dxf>
              <fill>
                <patternFill>
                  <bgColor theme="9" tint="-0.24994659260841701"/>
                </patternFill>
              </fill>
            </x14:dxf>
          </x14:cfRule>
          <x14:cfRule type="containsText" priority="348" operator="containsText" id="{A871875E-2D21-4DB9-8880-AAB50FDA0E95}">
            <xm:f>NOT(ISERROR(SEARCH($E$18,G48)))</xm:f>
            <xm:f>$E$18</xm:f>
            <x14:dxf>
              <fill>
                <patternFill>
                  <bgColor theme="3" tint="0.39994506668294322"/>
                </patternFill>
              </fill>
            </x14:dxf>
          </x14:cfRule>
          <x14:cfRule type="containsText" priority="349" operator="containsText" id="{8E92050B-1AC9-4A9F-854A-4C26D6382769}">
            <xm:f>NOT(ISERROR(SEARCH($E$15,G48)))</xm:f>
            <xm:f>$E$15</xm:f>
            <x14:dxf>
              <fill>
                <patternFill>
                  <bgColor theme="6" tint="0.59996337778862885"/>
                </patternFill>
              </fill>
            </x14:dxf>
          </x14:cfRule>
          <x14:cfRule type="containsText" priority="350" operator="containsText" id="{D31C29D5-2464-4231-B847-E7C006F816B4}">
            <xm:f>NOT(ISERROR(SEARCH($E$14,G48)))</xm:f>
            <xm:f>$E$14</xm:f>
            <x14:dxf>
              <fill>
                <patternFill>
                  <bgColor theme="5" tint="0.59996337778862885"/>
                </patternFill>
              </fill>
            </x14:dxf>
          </x14:cfRule>
          <x14:cfRule type="containsText" priority="351" operator="containsText" id="{0F162A9B-39E5-44E0-8C9D-BAACAB12C8EB}">
            <xm:f>NOT(ISERROR(SEARCH($E$13,G48)))</xm:f>
            <xm:f>$E$13</xm:f>
            <x14:dxf>
              <font>
                <color auto="1"/>
              </font>
              <fill>
                <patternFill>
                  <bgColor theme="3" tint="0.79998168889431442"/>
                </patternFill>
              </fill>
            </x14:dxf>
          </x14:cfRule>
          <xm:sqref>G48</xm:sqref>
        </x14:conditionalFormatting>
        <x14:conditionalFormatting xmlns:xm="http://schemas.microsoft.com/office/excel/2006/main">
          <x14:cfRule type="containsText" priority="328" operator="containsText" id="{28493245-5856-43B3-87B2-B3992C6DDE7E}">
            <xm:f>NOT(ISERROR(SEARCH($E$20,K48)))</xm:f>
            <xm:f>$E$20</xm:f>
            <x14:dxf>
              <fill>
                <patternFill>
                  <bgColor rgb="FF00B050"/>
                </patternFill>
              </fill>
            </x14:dxf>
          </x14:cfRule>
          <x14:cfRule type="containsText" priority="329" operator="containsText" id="{5F44718A-2AF0-4AC2-BF76-48FCB0578ACA}">
            <xm:f>NOT(ISERROR(SEARCH($E$19,K48)))</xm:f>
            <xm:f>$E$19</xm:f>
            <x14:dxf>
              <fill>
                <patternFill>
                  <bgColor theme="9" tint="-0.24994659260841701"/>
                </patternFill>
              </fill>
            </x14:dxf>
          </x14:cfRule>
          <x14:cfRule type="containsText" priority="330" operator="containsText" id="{7C4D23AE-CAA2-471B-B069-0F14CEE86D9F}">
            <xm:f>NOT(ISERROR(SEARCH($E$18,K48)))</xm:f>
            <xm:f>$E$18</xm:f>
            <x14:dxf>
              <fill>
                <patternFill>
                  <bgColor theme="3" tint="0.39994506668294322"/>
                </patternFill>
              </fill>
            </x14:dxf>
          </x14:cfRule>
          <x14:cfRule type="containsText" priority="331" operator="containsText" id="{637032D9-B569-48E1-9B58-C1A04B8D19A1}">
            <xm:f>NOT(ISERROR(SEARCH($E$15,K48)))</xm:f>
            <xm:f>$E$15</xm:f>
            <x14:dxf>
              <fill>
                <patternFill>
                  <bgColor theme="6" tint="0.59996337778862885"/>
                </patternFill>
              </fill>
            </x14:dxf>
          </x14:cfRule>
          <x14:cfRule type="containsText" priority="332" operator="containsText" id="{AC890D80-6C08-431E-B4E0-D08EB815AD31}">
            <xm:f>NOT(ISERROR(SEARCH($E$14,K48)))</xm:f>
            <xm:f>$E$14</xm:f>
            <x14:dxf>
              <fill>
                <patternFill>
                  <bgColor theme="5" tint="0.59996337778862885"/>
                </patternFill>
              </fill>
            </x14:dxf>
          </x14:cfRule>
          <x14:cfRule type="containsText" priority="333" operator="containsText" id="{83FA83AE-C3B9-47ED-9FC4-A1BE22B18084}">
            <xm:f>NOT(ISERROR(SEARCH($E$13,K48)))</xm:f>
            <xm:f>$E$13</xm:f>
            <x14:dxf>
              <font>
                <color auto="1"/>
              </font>
              <fill>
                <patternFill>
                  <bgColor theme="3" tint="0.79998168889431442"/>
                </patternFill>
              </fill>
            </x14:dxf>
          </x14:cfRule>
          <xm:sqref>K48</xm:sqref>
        </x14:conditionalFormatting>
        <x14:conditionalFormatting xmlns:xm="http://schemas.microsoft.com/office/excel/2006/main">
          <x14:cfRule type="containsText" priority="322" operator="containsText" id="{E8595BF9-5856-4DC6-BFB2-C27347F5474C}">
            <xm:f>NOT(ISERROR(SEARCH($E$20,K47)))</xm:f>
            <xm:f>$E$20</xm:f>
            <x14:dxf>
              <fill>
                <patternFill>
                  <bgColor rgb="FF00B050"/>
                </patternFill>
              </fill>
            </x14:dxf>
          </x14:cfRule>
          <x14:cfRule type="containsText" priority="323" operator="containsText" id="{06F72EA5-7BDA-4C7E-90B7-AB35B14BAE26}">
            <xm:f>NOT(ISERROR(SEARCH($E$19,K47)))</xm:f>
            <xm:f>$E$19</xm:f>
            <x14:dxf>
              <fill>
                <patternFill>
                  <bgColor theme="9" tint="-0.24994659260841701"/>
                </patternFill>
              </fill>
            </x14:dxf>
          </x14:cfRule>
          <x14:cfRule type="containsText" priority="324" operator="containsText" id="{0831AD5C-3FF0-481F-874C-2E040899DAB2}">
            <xm:f>NOT(ISERROR(SEARCH($E$18,K47)))</xm:f>
            <xm:f>$E$18</xm:f>
            <x14:dxf>
              <fill>
                <patternFill>
                  <bgColor theme="3" tint="0.39994506668294322"/>
                </patternFill>
              </fill>
            </x14:dxf>
          </x14:cfRule>
          <x14:cfRule type="containsText" priority="325" operator="containsText" id="{3B7E563E-2FEA-41D3-94A0-40D8DFE2C000}">
            <xm:f>NOT(ISERROR(SEARCH($E$15,K47)))</xm:f>
            <xm:f>$E$15</xm:f>
            <x14:dxf>
              <fill>
                <patternFill>
                  <bgColor theme="6" tint="0.59996337778862885"/>
                </patternFill>
              </fill>
            </x14:dxf>
          </x14:cfRule>
          <x14:cfRule type="containsText" priority="326" operator="containsText" id="{8948B71A-1EBE-4A83-9570-C893A9CFE080}">
            <xm:f>NOT(ISERROR(SEARCH($E$14,K47)))</xm:f>
            <xm:f>$E$14</xm:f>
            <x14:dxf>
              <fill>
                <patternFill>
                  <bgColor theme="5" tint="0.59996337778862885"/>
                </patternFill>
              </fill>
            </x14:dxf>
          </x14:cfRule>
          <x14:cfRule type="containsText" priority="327" operator="containsText" id="{595FB3E4-4C29-4D23-86C5-D65E8A5CD9A6}">
            <xm:f>NOT(ISERROR(SEARCH($E$13,K47)))</xm:f>
            <xm:f>$E$13</xm:f>
            <x14:dxf>
              <font>
                <color auto="1"/>
              </font>
              <fill>
                <patternFill>
                  <bgColor theme="3" tint="0.79998168889431442"/>
                </patternFill>
              </fill>
            </x14:dxf>
          </x14:cfRule>
          <xm:sqref>K47</xm:sqref>
        </x14:conditionalFormatting>
        <x14:conditionalFormatting xmlns:xm="http://schemas.microsoft.com/office/excel/2006/main">
          <x14:cfRule type="containsText" priority="316" operator="containsText" id="{944E1F82-A6FF-4EF4-A31C-247E4421F68E}">
            <xm:f>NOT(ISERROR(SEARCH($E$20,K45)))</xm:f>
            <xm:f>$E$20</xm:f>
            <x14:dxf>
              <fill>
                <patternFill>
                  <bgColor rgb="FF00B050"/>
                </patternFill>
              </fill>
            </x14:dxf>
          </x14:cfRule>
          <x14:cfRule type="containsText" priority="317" operator="containsText" id="{33F980B2-417F-4287-9D12-D9FB37D12B02}">
            <xm:f>NOT(ISERROR(SEARCH($E$19,K45)))</xm:f>
            <xm:f>$E$19</xm:f>
            <x14:dxf>
              <fill>
                <patternFill>
                  <bgColor theme="9" tint="-0.24994659260841701"/>
                </patternFill>
              </fill>
            </x14:dxf>
          </x14:cfRule>
          <x14:cfRule type="containsText" priority="318" operator="containsText" id="{91C101F5-92AF-447D-BA06-94D3025DC014}">
            <xm:f>NOT(ISERROR(SEARCH($E$18,K45)))</xm:f>
            <xm:f>$E$18</xm:f>
            <x14:dxf>
              <fill>
                <patternFill>
                  <bgColor theme="3" tint="0.39994506668294322"/>
                </patternFill>
              </fill>
            </x14:dxf>
          </x14:cfRule>
          <x14:cfRule type="containsText" priority="319" operator="containsText" id="{057C1DBE-FDC9-440D-BBF8-46C2B3DEA52A}">
            <xm:f>NOT(ISERROR(SEARCH($E$15,K45)))</xm:f>
            <xm:f>$E$15</xm:f>
            <x14:dxf>
              <fill>
                <patternFill>
                  <bgColor theme="6" tint="0.59996337778862885"/>
                </patternFill>
              </fill>
            </x14:dxf>
          </x14:cfRule>
          <x14:cfRule type="containsText" priority="320" operator="containsText" id="{C0E8047E-9A26-4711-92C9-9A99F39CD4C7}">
            <xm:f>NOT(ISERROR(SEARCH($E$14,K45)))</xm:f>
            <xm:f>$E$14</xm:f>
            <x14:dxf>
              <fill>
                <patternFill>
                  <bgColor theme="5" tint="0.59996337778862885"/>
                </patternFill>
              </fill>
            </x14:dxf>
          </x14:cfRule>
          <x14:cfRule type="containsText" priority="321" operator="containsText" id="{FBED3103-497E-4B06-8E7F-DC3FDA6F48F8}">
            <xm:f>NOT(ISERROR(SEARCH($E$13,K45)))</xm:f>
            <xm:f>$E$13</xm:f>
            <x14:dxf>
              <font>
                <color auto="1"/>
              </font>
              <fill>
                <patternFill>
                  <bgColor theme="3" tint="0.79998168889431442"/>
                </patternFill>
              </fill>
            </x14:dxf>
          </x14:cfRule>
          <xm:sqref>K45</xm:sqref>
        </x14:conditionalFormatting>
        <x14:conditionalFormatting xmlns:xm="http://schemas.microsoft.com/office/excel/2006/main">
          <x14:cfRule type="containsText" priority="304" operator="containsText" id="{1FA14E54-4558-4B86-8978-D541DA759D71}">
            <xm:f>NOT(ISERROR(SEARCH($E$20,K42)))</xm:f>
            <xm:f>$E$20</xm:f>
            <x14:dxf>
              <fill>
                <patternFill>
                  <bgColor rgb="FF00B050"/>
                </patternFill>
              </fill>
            </x14:dxf>
          </x14:cfRule>
          <x14:cfRule type="containsText" priority="305" operator="containsText" id="{17E80F84-DE22-4B27-96C2-C36BF31E5DE1}">
            <xm:f>NOT(ISERROR(SEARCH($E$19,K42)))</xm:f>
            <xm:f>$E$19</xm:f>
            <x14:dxf>
              <fill>
                <patternFill>
                  <bgColor theme="9" tint="-0.24994659260841701"/>
                </patternFill>
              </fill>
            </x14:dxf>
          </x14:cfRule>
          <x14:cfRule type="containsText" priority="306" operator="containsText" id="{33678D18-B173-4906-91DA-EDA665C54AAD}">
            <xm:f>NOT(ISERROR(SEARCH($E$18,K42)))</xm:f>
            <xm:f>$E$18</xm:f>
            <x14:dxf>
              <fill>
                <patternFill>
                  <bgColor theme="3" tint="0.39994506668294322"/>
                </patternFill>
              </fill>
            </x14:dxf>
          </x14:cfRule>
          <x14:cfRule type="containsText" priority="307" operator="containsText" id="{1A09452A-39DE-4657-BE90-2088C055E0C9}">
            <xm:f>NOT(ISERROR(SEARCH($E$15,K42)))</xm:f>
            <xm:f>$E$15</xm:f>
            <x14:dxf>
              <fill>
                <patternFill>
                  <bgColor theme="6" tint="0.59996337778862885"/>
                </patternFill>
              </fill>
            </x14:dxf>
          </x14:cfRule>
          <x14:cfRule type="containsText" priority="308" operator="containsText" id="{9D9CE857-B8ED-46F7-B4AF-ADE0DC3C215D}">
            <xm:f>NOT(ISERROR(SEARCH($E$14,K42)))</xm:f>
            <xm:f>$E$14</xm:f>
            <x14:dxf>
              <fill>
                <patternFill>
                  <bgColor theme="5" tint="0.59996337778862885"/>
                </patternFill>
              </fill>
            </x14:dxf>
          </x14:cfRule>
          <x14:cfRule type="containsText" priority="309" operator="containsText" id="{2583711D-61EB-41E0-B993-4C0BCD768D33}">
            <xm:f>NOT(ISERROR(SEARCH($E$13,K42)))</xm:f>
            <xm:f>$E$13</xm:f>
            <x14:dxf>
              <font>
                <color auto="1"/>
              </font>
              <fill>
                <patternFill>
                  <bgColor theme="3" tint="0.79998168889431442"/>
                </patternFill>
              </fill>
            </x14:dxf>
          </x14:cfRule>
          <xm:sqref>K42</xm:sqref>
        </x14:conditionalFormatting>
        <x14:conditionalFormatting xmlns:xm="http://schemas.microsoft.com/office/excel/2006/main">
          <x14:cfRule type="containsText" priority="292" operator="containsText" id="{B9C1B1C9-2CBC-4014-B29C-2F90F4672E54}">
            <xm:f>NOT(ISERROR(SEARCH($E$20,K39)))</xm:f>
            <xm:f>$E$20</xm:f>
            <x14:dxf>
              <fill>
                <patternFill>
                  <bgColor rgb="FF00B050"/>
                </patternFill>
              </fill>
            </x14:dxf>
          </x14:cfRule>
          <x14:cfRule type="containsText" priority="293" operator="containsText" id="{955EE91C-B496-463C-B451-D00D2EAB2691}">
            <xm:f>NOT(ISERROR(SEARCH($E$19,K39)))</xm:f>
            <xm:f>$E$19</xm:f>
            <x14:dxf>
              <fill>
                <patternFill>
                  <bgColor theme="9" tint="-0.24994659260841701"/>
                </patternFill>
              </fill>
            </x14:dxf>
          </x14:cfRule>
          <x14:cfRule type="containsText" priority="294" operator="containsText" id="{5963541F-5F18-419A-81D3-601B5C250FC0}">
            <xm:f>NOT(ISERROR(SEARCH($E$18,K39)))</xm:f>
            <xm:f>$E$18</xm:f>
            <x14:dxf>
              <fill>
                <patternFill>
                  <bgColor theme="3" tint="0.39994506668294322"/>
                </patternFill>
              </fill>
            </x14:dxf>
          </x14:cfRule>
          <x14:cfRule type="containsText" priority="295" operator="containsText" id="{A7AB5998-1226-46C1-AB04-03FFFD746EB3}">
            <xm:f>NOT(ISERROR(SEARCH($E$15,K39)))</xm:f>
            <xm:f>$E$15</xm:f>
            <x14:dxf>
              <fill>
                <patternFill>
                  <bgColor theme="6" tint="0.59996337778862885"/>
                </patternFill>
              </fill>
            </x14:dxf>
          </x14:cfRule>
          <x14:cfRule type="containsText" priority="296" operator="containsText" id="{5DCF1957-5352-4668-B5BD-1ADCD7B46226}">
            <xm:f>NOT(ISERROR(SEARCH($E$14,K39)))</xm:f>
            <xm:f>$E$14</xm:f>
            <x14:dxf>
              <fill>
                <patternFill>
                  <bgColor theme="5" tint="0.59996337778862885"/>
                </patternFill>
              </fill>
            </x14:dxf>
          </x14:cfRule>
          <x14:cfRule type="containsText" priority="297" operator="containsText" id="{5ADD0940-C7CA-4488-8C35-98D601502630}">
            <xm:f>NOT(ISERROR(SEARCH($E$13,K39)))</xm:f>
            <xm:f>$E$13</xm:f>
            <x14:dxf>
              <font>
                <color auto="1"/>
              </font>
              <fill>
                <patternFill>
                  <bgColor theme="3" tint="0.79998168889431442"/>
                </patternFill>
              </fill>
            </x14:dxf>
          </x14:cfRule>
          <xm:sqref>K39</xm:sqref>
        </x14:conditionalFormatting>
        <x14:conditionalFormatting xmlns:xm="http://schemas.microsoft.com/office/excel/2006/main">
          <x14:cfRule type="containsText" priority="286" operator="containsText" id="{58AE0E4C-F699-48B0-9608-2B3F2D606662}">
            <xm:f>NOT(ISERROR(SEARCH($E$20,K38)))</xm:f>
            <xm:f>$E$20</xm:f>
            <x14:dxf>
              <fill>
                <patternFill>
                  <bgColor rgb="FF00B050"/>
                </patternFill>
              </fill>
            </x14:dxf>
          </x14:cfRule>
          <x14:cfRule type="containsText" priority="287" operator="containsText" id="{AE5BAB5C-4DC4-4EE7-B97E-6F326794484D}">
            <xm:f>NOT(ISERROR(SEARCH($E$19,K38)))</xm:f>
            <xm:f>$E$19</xm:f>
            <x14:dxf>
              <fill>
                <patternFill>
                  <bgColor theme="9" tint="-0.24994659260841701"/>
                </patternFill>
              </fill>
            </x14:dxf>
          </x14:cfRule>
          <x14:cfRule type="containsText" priority="288" operator="containsText" id="{A1561C44-6B44-4FA4-A88D-F11A32DE42E8}">
            <xm:f>NOT(ISERROR(SEARCH($E$18,K38)))</xm:f>
            <xm:f>$E$18</xm:f>
            <x14:dxf>
              <fill>
                <patternFill>
                  <bgColor theme="3" tint="0.39994506668294322"/>
                </patternFill>
              </fill>
            </x14:dxf>
          </x14:cfRule>
          <x14:cfRule type="containsText" priority="289" operator="containsText" id="{D2DC126F-1907-4A85-9236-C01DF8919337}">
            <xm:f>NOT(ISERROR(SEARCH($E$15,K38)))</xm:f>
            <xm:f>$E$15</xm:f>
            <x14:dxf>
              <fill>
                <patternFill>
                  <bgColor theme="6" tint="0.59996337778862885"/>
                </patternFill>
              </fill>
            </x14:dxf>
          </x14:cfRule>
          <x14:cfRule type="containsText" priority="290" operator="containsText" id="{718044F5-8C55-4E5B-833A-E697FAF13E8D}">
            <xm:f>NOT(ISERROR(SEARCH($E$14,K38)))</xm:f>
            <xm:f>$E$14</xm:f>
            <x14:dxf>
              <fill>
                <patternFill>
                  <bgColor theme="5" tint="0.59996337778862885"/>
                </patternFill>
              </fill>
            </x14:dxf>
          </x14:cfRule>
          <x14:cfRule type="containsText" priority="291" operator="containsText" id="{2B3A3C36-FCD0-489A-8AED-77D351E648EA}">
            <xm:f>NOT(ISERROR(SEARCH($E$13,K38)))</xm:f>
            <xm:f>$E$13</xm:f>
            <x14:dxf>
              <font>
                <color auto="1"/>
              </font>
              <fill>
                <patternFill>
                  <bgColor theme="3" tint="0.79998168889431442"/>
                </patternFill>
              </fill>
            </x14:dxf>
          </x14:cfRule>
          <xm:sqref>K38</xm:sqref>
        </x14:conditionalFormatting>
        <x14:conditionalFormatting xmlns:xm="http://schemas.microsoft.com/office/excel/2006/main">
          <x14:cfRule type="containsText" priority="280" operator="containsText" id="{79226490-787A-4BBB-B596-2D63F1F12BAD}">
            <xm:f>NOT(ISERROR(SEARCH($E$20,E40)))</xm:f>
            <xm:f>$E$20</xm:f>
            <x14:dxf>
              <fill>
                <patternFill>
                  <bgColor rgb="FF00B050"/>
                </patternFill>
              </fill>
            </x14:dxf>
          </x14:cfRule>
          <x14:cfRule type="containsText" priority="281" operator="containsText" id="{E1EBDACE-E4DB-463B-B332-DEE98BAAD30D}">
            <xm:f>NOT(ISERROR(SEARCH($E$19,E40)))</xm:f>
            <xm:f>$E$19</xm:f>
            <x14:dxf>
              <fill>
                <patternFill>
                  <bgColor theme="9" tint="-0.24994659260841701"/>
                </patternFill>
              </fill>
            </x14:dxf>
          </x14:cfRule>
          <x14:cfRule type="containsText" priority="282" operator="containsText" id="{57228338-A9DF-48E3-AC24-43D5D81C6079}">
            <xm:f>NOT(ISERROR(SEARCH($E$18,E40)))</xm:f>
            <xm:f>$E$18</xm:f>
            <x14:dxf>
              <fill>
                <patternFill>
                  <bgColor theme="3" tint="0.39994506668294322"/>
                </patternFill>
              </fill>
            </x14:dxf>
          </x14:cfRule>
          <x14:cfRule type="containsText" priority="283" operator="containsText" id="{E7E49F73-FDAB-4A37-A057-5374AD6E2A3D}">
            <xm:f>NOT(ISERROR(SEARCH($E$15,E40)))</xm:f>
            <xm:f>$E$15</xm:f>
            <x14:dxf>
              <fill>
                <patternFill>
                  <bgColor theme="6" tint="0.59996337778862885"/>
                </patternFill>
              </fill>
            </x14:dxf>
          </x14:cfRule>
          <x14:cfRule type="containsText" priority="284" operator="containsText" id="{B1CAD4AE-C91D-47E4-A3EF-E4811BBF4391}">
            <xm:f>NOT(ISERROR(SEARCH($E$14,E40)))</xm:f>
            <xm:f>$E$14</xm:f>
            <x14:dxf>
              <fill>
                <patternFill>
                  <bgColor theme="5" tint="0.59996337778862885"/>
                </patternFill>
              </fill>
            </x14:dxf>
          </x14:cfRule>
          <x14:cfRule type="containsText" priority="285" operator="containsText" id="{B6B73178-0D7E-4301-8723-8BA6AA4FE3F5}">
            <xm:f>NOT(ISERROR(SEARCH($E$13,E40)))</xm:f>
            <xm:f>$E$13</xm:f>
            <x14:dxf>
              <font>
                <color auto="1"/>
              </font>
              <fill>
                <patternFill>
                  <bgColor theme="3" tint="0.79998168889431442"/>
                </patternFill>
              </fill>
            </x14:dxf>
          </x14:cfRule>
          <xm:sqref>E40:F40</xm:sqref>
        </x14:conditionalFormatting>
        <x14:conditionalFormatting xmlns:xm="http://schemas.microsoft.com/office/excel/2006/main">
          <x14:cfRule type="containsText" priority="274" operator="containsText" id="{529DBB6B-FDD3-4C30-B4A5-5D19CFA92505}">
            <xm:f>NOT(ISERROR(SEARCH($E$20,E41)))</xm:f>
            <xm:f>$E$20</xm:f>
            <x14:dxf>
              <fill>
                <patternFill>
                  <bgColor rgb="FF00B050"/>
                </patternFill>
              </fill>
            </x14:dxf>
          </x14:cfRule>
          <x14:cfRule type="containsText" priority="275" operator="containsText" id="{B612E77D-5FBC-45A7-93E0-F5E763547AF8}">
            <xm:f>NOT(ISERROR(SEARCH($E$19,E41)))</xm:f>
            <xm:f>$E$19</xm:f>
            <x14:dxf>
              <fill>
                <patternFill>
                  <bgColor theme="9" tint="-0.24994659260841701"/>
                </patternFill>
              </fill>
            </x14:dxf>
          </x14:cfRule>
          <x14:cfRule type="containsText" priority="276" operator="containsText" id="{C243E675-9FEA-4EFB-AA4B-FE8C585906A5}">
            <xm:f>NOT(ISERROR(SEARCH($E$18,E41)))</xm:f>
            <xm:f>$E$18</xm:f>
            <x14:dxf>
              <fill>
                <patternFill>
                  <bgColor theme="3" tint="0.39994506668294322"/>
                </patternFill>
              </fill>
            </x14:dxf>
          </x14:cfRule>
          <x14:cfRule type="containsText" priority="277" operator="containsText" id="{E85C6854-02A2-406C-92B3-7FFB26C7B729}">
            <xm:f>NOT(ISERROR(SEARCH($E$15,E41)))</xm:f>
            <xm:f>$E$15</xm:f>
            <x14:dxf>
              <fill>
                <patternFill>
                  <bgColor theme="6" tint="0.59996337778862885"/>
                </patternFill>
              </fill>
            </x14:dxf>
          </x14:cfRule>
          <x14:cfRule type="containsText" priority="278" operator="containsText" id="{D83A0316-1A6C-49A8-82F2-05F884871DDD}">
            <xm:f>NOT(ISERROR(SEARCH($E$14,E41)))</xm:f>
            <xm:f>$E$14</xm:f>
            <x14:dxf>
              <fill>
                <patternFill>
                  <bgColor theme="5" tint="0.59996337778862885"/>
                </patternFill>
              </fill>
            </x14:dxf>
          </x14:cfRule>
          <x14:cfRule type="containsText" priority="279" operator="containsText" id="{B3958449-263D-4A62-B190-A43D0BCF48CA}">
            <xm:f>NOT(ISERROR(SEARCH($E$13,E41)))</xm:f>
            <xm:f>$E$13</xm:f>
            <x14:dxf>
              <font>
                <color auto="1"/>
              </font>
              <fill>
                <patternFill>
                  <bgColor theme="3" tint="0.79998168889431442"/>
                </patternFill>
              </fill>
            </x14:dxf>
          </x14:cfRule>
          <xm:sqref>E41:G41</xm:sqref>
        </x14:conditionalFormatting>
        <x14:conditionalFormatting xmlns:xm="http://schemas.microsoft.com/office/excel/2006/main">
          <x14:cfRule type="containsText" priority="268" operator="containsText" id="{83A4347C-B1A4-4861-BB82-D6C807B10398}">
            <xm:f>NOT(ISERROR(SEARCH($E$20,K41)))</xm:f>
            <xm:f>$E$20</xm:f>
            <x14:dxf>
              <fill>
                <patternFill>
                  <bgColor rgb="FF00B050"/>
                </patternFill>
              </fill>
            </x14:dxf>
          </x14:cfRule>
          <x14:cfRule type="containsText" priority="269" operator="containsText" id="{83066B55-ECC1-448B-8967-5B2EE8BEEA65}">
            <xm:f>NOT(ISERROR(SEARCH($E$19,K41)))</xm:f>
            <xm:f>$E$19</xm:f>
            <x14:dxf>
              <fill>
                <patternFill>
                  <bgColor theme="9" tint="-0.24994659260841701"/>
                </patternFill>
              </fill>
            </x14:dxf>
          </x14:cfRule>
          <x14:cfRule type="containsText" priority="270" operator="containsText" id="{F04BBE8E-4870-41A7-8306-DBFB06DFA3C2}">
            <xm:f>NOT(ISERROR(SEARCH($E$18,K41)))</xm:f>
            <xm:f>$E$18</xm:f>
            <x14:dxf>
              <fill>
                <patternFill>
                  <bgColor theme="3" tint="0.39994506668294322"/>
                </patternFill>
              </fill>
            </x14:dxf>
          </x14:cfRule>
          <x14:cfRule type="containsText" priority="271" operator="containsText" id="{098B68B5-9843-443C-8EEB-A9433D4A8D09}">
            <xm:f>NOT(ISERROR(SEARCH($E$15,K41)))</xm:f>
            <xm:f>$E$15</xm:f>
            <x14:dxf>
              <fill>
                <patternFill>
                  <bgColor theme="6" tint="0.59996337778862885"/>
                </patternFill>
              </fill>
            </x14:dxf>
          </x14:cfRule>
          <x14:cfRule type="containsText" priority="272" operator="containsText" id="{5BC54632-0650-4AEB-B824-BAEDD01F5B08}">
            <xm:f>NOT(ISERROR(SEARCH($E$14,K41)))</xm:f>
            <xm:f>$E$14</xm:f>
            <x14:dxf>
              <fill>
                <patternFill>
                  <bgColor theme="5" tint="0.59996337778862885"/>
                </patternFill>
              </fill>
            </x14:dxf>
          </x14:cfRule>
          <x14:cfRule type="containsText" priority="273" operator="containsText" id="{6057C5F2-294A-44B6-994A-729D69E0CF6C}">
            <xm:f>NOT(ISERROR(SEARCH($E$13,K41)))</xm:f>
            <xm:f>$E$13</xm:f>
            <x14:dxf>
              <font>
                <color auto="1"/>
              </font>
              <fill>
                <patternFill>
                  <bgColor theme="3" tint="0.79998168889431442"/>
                </patternFill>
              </fill>
            </x14:dxf>
          </x14:cfRule>
          <xm:sqref>K41</xm:sqref>
        </x14:conditionalFormatting>
        <x14:conditionalFormatting xmlns:xm="http://schemas.microsoft.com/office/excel/2006/main">
          <x14:cfRule type="containsText" priority="262" operator="containsText" id="{BC4E8A7E-BC57-4136-8470-5D1D8E5B15FA}">
            <xm:f>NOT(ISERROR(SEARCH($E$20,E44)))</xm:f>
            <xm:f>$E$20</xm:f>
            <x14:dxf>
              <fill>
                <patternFill>
                  <bgColor rgb="FF00B050"/>
                </patternFill>
              </fill>
            </x14:dxf>
          </x14:cfRule>
          <x14:cfRule type="containsText" priority="263" operator="containsText" id="{A4418E7F-F00E-486B-A30D-FD23E6B4D820}">
            <xm:f>NOT(ISERROR(SEARCH($E$19,E44)))</xm:f>
            <xm:f>$E$19</xm:f>
            <x14:dxf>
              <fill>
                <patternFill>
                  <bgColor theme="9" tint="-0.24994659260841701"/>
                </patternFill>
              </fill>
            </x14:dxf>
          </x14:cfRule>
          <x14:cfRule type="containsText" priority="264" operator="containsText" id="{A57ADEF8-CD03-48FD-ACB9-AB0766163187}">
            <xm:f>NOT(ISERROR(SEARCH($E$18,E44)))</xm:f>
            <xm:f>$E$18</xm:f>
            <x14:dxf>
              <fill>
                <patternFill>
                  <bgColor theme="3" tint="0.39994506668294322"/>
                </patternFill>
              </fill>
            </x14:dxf>
          </x14:cfRule>
          <x14:cfRule type="containsText" priority="265" operator="containsText" id="{D79154E8-9A66-4253-AD0D-D7D5A87A8021}">
            <xm:f>NOT(ISERROR(SEARCH($E$15,E44)))</xm:f>
            <xm:f>$E$15</xm:f>
            <x14:dxf>
              <fill>
                <patternFill>
                  <bgColor theme="6" tint="0.59996337778862885"/>
                </patternFill>
              </fill>
            </x14:dxf>
          </x14:cfRule>
          <x14:cfRule type="containsText" priority="266" operator="containsText" id="{6206EAF1-D4B6-4A73-8976-098A92BADABC}">
            <xm:f>NOT(ISERROR(SEARCH($E$14,E44)))</xm:f>
            <xm:f>$E$14</xm:f>
            <x14:dxf>
              <fill>
                <patternFill>
                  <bgColor theme="5" tint="0.59996337778862885"/>
                </patternFill>
              </fill>
            </x14:dxf>
          </x14:cfRule>
          <x14:cfRule type="containsText" priority="267" operator="containsText" id="{0533910C-D0A3-4867-A11D-5E2F5D9587CC}">
            <xm:f>NOT(ISERROR(SEARCH($E$13,E44)))</xm:f>
            <xm:f>$E$13</xm:f>
            <x14:dxf>
              <font>
                <color auto="1"/>
              </font>
              <fill>
                <patternFill>
                  <bgColor theme="3" tint="0.79998168889431442"/>
                </patternFill>
              </fill>
            </x14:dxf>
          </x14:cfRule>
          <xm:sqref>E44</xm:sqref>
        </x14:conditionalFormatting>
        <x14:conditionalFormatting xmlns:xm="http://schemas.microsoft.com/office/excel/2006/main">
          <x14:cfRule type="containsText" priority="256" operator="containsText" id="{B339CCD8-AD68-4BD7-80EF-3FBE873F8041}">
            <xm:f>NOT(ISERROR(SEARCH($E$20,G44)))</xm:f>
            <xm:f>$E$20</xm:f>
            <x14:dxf>
              <fill>
                <patternFill>
                  <bgColor rgb="FF00B050"/>
                </patternFill>
              </fill>
            </x14:dxf>
          </x14:cfRule>
          <x14:cfRule type="containsText" priority="257" operator="containsText" id="{D8D9FD9F-CC98-47BD-8075-CD7588D7D893}">
            <xm:f>NOT(ISERROR(SEARCH($E$19,G44)))</xm:f>
            <xm:f>$E$19</xm:f>
            <x14:dxf>
              <fill>
                <patternFill>
                  <bgColor theme="9" tint="-0.24994659260841701"/>
                </patternFill>
              </fill>
            </x14:dxf>
          </x14:cfRule>
          <x14:cfRule type="containsText" priority="258" operator="containsText" id="{3D5365AE-DC4C-45FB-B28A-B3F61988CFA5}">
            <xm:f>NOT(ISERROR(SEARCH($E$18,G44)))</xm:f>
            <xm:f>$E$18</xm:f>
            <x14:dxf>
              <fill>
                <patternFill>
                  <bgColor theme="3" tint="0.39994506668294322"/>
                </patternFill>
              </fill>
            </x14:dxf>
          </x14:cfRule>
          <x14:cfRule type="containsText" priority="259" operator="containsText" id="{C5D20E04-5205-451A-B4ED-F0B72476A629}">
            <xm:f>NOT(ISERROR(SEARCH($E$15,G44)))</xm:f>
            <xm:f>$E$15</xm:f>
            <x14:dxf>
              <fill>
                <patternFill>
                  <bgColor theme="6" tint="0.59996337778862885"/>
                </patternFill>
              </fill>
            </x14:dxf>
          </x14:cfRule>
          <x14:cfRule type="containsText" priority="260" operator="containsText" id="{14329697-4DE8-4E92-9B1A-17F1EACAA501}">
            <xm:f>NOT(ISERROR(SEARCH($E$14,G44)))</xm:f>
            <xm:f>$E$14</xm:f>
            <x14:dxf>
              <fill>
                <patternFill>
                  <bgColor theme="5" tint="0.59996337778862885"/>
                </patternFill>
              </fill>
            </x14:dxf>
          </x14:cfRule>
          <x14:cfRule type="containsText" priority="261" operator="containsText" id="{33994D31-5A9F-487B-A2B6-FDB6D8049C8B}">
            <xm:f>NOT(ISERROR(SEARCH($E$13,G44)))</xm:f>
            <xm:f>$E$13</xm:f>
            <x14:dxf>
              <font>
                <color auto="1"/>
              </font>
              <fill>
                <patternFill>
                  <bgColor theme="3" tint="0.79998168889431442"/>
                </patternFill>
              </fill>
            </x14:dxf>
          </x14:cfRule>
          <xm:sqref>G44:I44</xm:sqref>
        </x14:conditionalFormatting>
        <x14:conditionalFormatting xmlns:xm="http://schemas.microsoft.com/office/excel/2006/main">
          <x14:cfRule type="containsText" priority="250" operator="containsText" id="{334AA01C-4E48-474A-B304-0F5CA6950EAA}">
            <xm:f>NOT(ISERROR(SEARCH($E$20,F47)))</xm:f>
            <xm:f>$E$20</xm:f>
            <x14:dxf>
              <fill>
                <patternFill>
                  <bgColor rgb="FF00B050"/>
                </patternFill>
              </fill>
            </x14:dxf>
          </x14:cfRule>
          <x14:cfRule type="containsText" priority="251" operator="containsText" id="{C59C3465-17E1-49E9-9A9E-B57FBFEADB9B}">
            <xm:f>NOT(ISERROR(SEARCH($E$19,F47)))</xm:f>
            <xm:f>$E$19</xm:f>
            <x14:dxf>
              <fill>
                <patternFill>
                  <bgColor theme="9" tint="-0.24994659260841701"/>
                </patternFill>
              </fill>
            </x14:dxf>
          </x14:cfRule>
          <x14:cfRule type="containsText" priority="252" operator="containsText" id="{158C96C7-A59A-40D5-A64F-B3836799E2F1}">
            <xm:f>NOT(ISERROR(SEARCH($E$18,F47)))</xm:f>
            <xm:f>$E$18</xm:f>
            <x14:dxf>
              <fill>
                <patternFill>
                  <bgColor theme="3" tint="0.39994506668294322"/>
                </patternFill>
              </fill>
            </x14:dxf>
          </x14:cfRule>
          <x14:cfRule type="containsText" priority="253" operator="containsText" id="{249CD53D-02D4-48D6-BB09-2CE3E5E48BF9}">
            <xm:f>NOT(ISERROR(SEARCH($E$15,F47)))</xm:f>
            <xm:f>$E$15</xm:f>
            <x14:dxf>
              <fill>
                <patternFill>
                  <bgColor theme="6" tint="0.59996337778862885"/>
                </patternFill>
              </fill>
            </x14:dxf>
          </x14:cfRule>
          <x14:cfRule type="containsText" priority="254" operator="containsText" id="{45CC46DE-E579-48FD-8D93-733B00E83033}">
            <xm:f>NOT(ISERROR(SEARCH($E$14,F47)))</xm:f>
            <xm:f>$E$14</xm:f>
            <x14:dxf>
              <fill>
                <patternFill>
                  <bgColor theme="5" tint="0.59996337778862885"/>
                </patternFill>
              </fill>
            </x14:dxf>
          </x14:cfRule>
          <x14:cfRule type="containsText" priority="255" operator="containsText" id="{3D41A4FF-8B21-4A84-B205-DBB15BC1DC3F}">
            <xm:f>NOT(ISERROR(SEARCH($E$13,F47)))</xm:f>
            <xm:f>$E$13</xm:f>
            <x14:dxf>
              <font>
                <color auto="1"/>
              </font>
              <fill>
                <patternFill>
                  <bgColor theme="3" tint="0.79998168889431442"/>
                </patternFill>
              </fill>
            </x14:dxf>
          </x14:cfRule>
          <xm:sqref>F47</xm:sqref>
        </x14:conditionalFormatting>
        <x14:conditionalFormatting xmlns:xm="http://schemas.microsoft.com/office/excel/2006/main">
          <x14:cfRule type="containsText" priority="244" operator="containsText" id="{C1F07061-3D1D-4BD9-AF1E-A53ED13B8753}">
            <xm:f>NOT(ISERROR(SEARCH($E$20,E47)))</xm:f>
            <xm:f>$E$20</xm:f>
            <x14:dxf>
              <fill>
                <patternFill>
                  <bgColor rgb="FF00B050"/>
                </patternFill>
              </fill>
            </x14:dxf>
          </x14:cfRule>
          <x14:cfRule type="containsText" priority="245" operator="containsText" id="{3152A015-AB1A-491F-8231-CE71E45CE6BA}">
            <xm:f>NOT(ISERROR(SEARCH($E$19,E47)))</xm:f>
            <xm:f>$E$19</xm:f>
            <x14:dxf>
              <fill>
                <patternFill>
                  <bgColor theme="9" tint="-0.24994659260841701"/>
                </patternFill>
              </fill>
            </x14:dxf>
          </x14:cfRule>
          <x14:cfRule type="containsText" priority="246" operator="containsText" id="{A33C69D2-5134-49E8-9842-EAC0D6FC3E6E}">
            <xm:f>NOT(ISERROR(SEARCH($E$18,E47)))</xm:f>
            <xm:f>$E$18</xm:f>
            <x14:dxf>
              <fill>
                <patternFill>
                  <bgColor theme="3" tint="0.39994506668294322"/>
                </patternFill>
              </fill>
            </x14:dxf>
          </x14:cfRule>
          <x14:cfRule type="containsText" priority="247" operator="containsText" id="{FC7C05F1-1048-4B9D-9F30-8C998FD1756F}">
            <xm:f>NOT(ISERROR(SEARCH($E$15,E47)))</xm:f>
            <xm:f>$E$15</xm:f>
            <x14:dxf>
              <fill>
                <patternFill>
                  <bgColor theme="6" tint="0.59996337778862885"/>
                </patternFill>
              </fill>
            </x14:dxf>
          </x14:cfRule>
          <x14:cfRule type="containsText" priority="248" operator="containsText" id="{C157EF2F-6AE5-4A6B-A8F1-111CF051CB7A}">
            <xm:f>NOT(ISERROR(SEARCH($E$14,E47)))</xm:f>
            <xm:f>$E$14</xm:f>
            <x14:dxf>
              <fill>
                <patternFill>
                  <bgColor theme="5" tint="0.59996337778862885"/>
                </patternFill>
              </fill>
            </x14:dxf>
          </x14:cfRule>
          <x14:cfRule type="containsText" priority="249" operator="containsText" id="{1617AF14-4970-4BCB-A65E-87328D85056D}">
            <xm:f>NOT(ISERROR(SEARCH($E$13,E47)))</xm:f>
            <xm:f>$E$13</xm:f>
            <x14:dxf>
              <font>
                <color auto="1"/>
              </font>
              <fill>
                <patternFill>
                  <bgColor theme="3" tint="0.79998168889431442"/>
                </patternFill>
              </fill>
            </x14:dxf>
          </x14:cfRule>
          <xm:sqref>E47</xm:sqref>
        </x14:conditionalFormatting>
        <x14:conditionalFormatting xmlns:xm="http://schemas.microsoft.com/office/excel/2006/main">
          <x14:cfRule type="containsText" priority="238" operator="containsText" id="{790F061C-9A22-412D-B016-9C23A3D2E78C}">
            <xm:f>NOT(ISERROR(SEARCH($E$20,H47)))</xm:f>
            <xm:f>$E$20</xm:f>
            <x14:dxf>
              <fill>
                <patternFill>
                  <bgColor rgb="FF00B050"/>
                </patternFill>
              </fill>
            </x14:dxf>
          </x14:cfRule>
          <x14:cfRule type="containsText" priority="239" operator="containsText" id="{CEE4FF7C-9AAE-44C5-88A5-7CFB0BA29006}">
            <xm:f>NOT(ISERROR(SEARCH($E$19,H47)))</xm:f>
            <xm:f>$E$19</xm:f>
            <x14:dxf>
              <fill>
                <patternFill>
                  <bgColor theme="9" tint="-0.24994659260841701"/>
                </patternFill>
              </fill>
            </x14:dxf>
          </x14:cfRule>
          <x14:cfRule type="containsText" priority="240" operator="containsText" id="{91524297-AD2E-4FDD-AA9D-2C16598E3781}">
            <xm:f>NOT(ISERROR(SEARCH($E$18,H47)))</xm:f>
            <xm:f>$E$18</xm:f>
            <x14:dxf>
              <fill>
                <patternFill>
                  <bgColor theme="3" tint="0.39994506668294322"/>
                </patternFill>
              </fill>
            </x14:dxf>
          </x14:cfRule>
          <x14:cfRule type="containsText" priority="241" operator="containsText" id="{4B3AC3DF-897F-4EB6-81DA-31553F61AF76}">
            <xm:f>NOT(ISERROR(SEARCH($E$15,H47)))</xm:f>
            <xm:f>$E$15</xm:f>
            <x14:dxf>
              <fill>
                <patternFill>
                  <bgColor theme="6" tint="0.59996337778862885"/>
                </patternFill>
              </fill>
            </x14:dxf>
          </x14:cfRule>
          <x14:cfRule type="containsText" priority="242" operator="containsText" id="{4025B11D-5AA9-4920-8522-61094A289D97}">
            <xm:f>NOT(ISERROR(SEARCH($E$14,H47)))</xm:f>
            <xm:f>$E$14</xm:f>
            <x14:dxf>
              <fill>
                <patternFill>
                  <bgColor theme="5" tint="0.59996337778862885"/>
                </patternFill>
              </fill>
            </x14:dxf>
          </x14:cfRule>
          <x14:cfRule type="containsText" priority="243" operator="containsText" id="{C1BD1F3E-7B90-48C8-8449-9012B6ABEAB3}">
            <xm:f>NOT(ISERROR(SEARCH($E$13,H47)))</xm:f>
            <xm:f>$E$13</xm:f>
            <x14:dxf>
              <font>
                <color auto="1"/>
              </font>
              <fill>
                <patternFill>
                  <bgColor theme="3" tint="0.79998168889431442"/>
                </patternFill>
              </fill>
            </x14:dxf>
          </x14:cfRule>
          <xm:sqref>H47:I47</xm:sqref>
        </x14:conditionalFormatting>
        <x14:conditionalFormatting xmlns:xm="http://schemas.microsoft.com/office/excel/2006/main">
          <x14:cfRule type="containsText" priority="232" operator="containsText" id="{A0997D28-21B7-4DD4-A6EE-E3DA43488D07}">
            <xm:f>NOT(ISERROR(SEARCH($E$20,G47)))</xm:f>
            <xm:f>$E$20</xm:f>
            <x14:dxf>
              <fill>
                <patternFill>
                  <bgColor rgb="FF00B050"/>
                </patternFill>
              </fill>
            </x14:dxf>
          </x14:cfRule>
          <x14:cfRule type="containsText" priority="233" operator="containsText" id="{192DB464-20F3-4A2A-B362-835B8868B3B4}">
            <xm:f>NOT(ISERROR(SEARCH($E$19,G47)))</xm:f>
            <xm:f>$E$19</xm:f>
            <x14:dxf>
              <fill>
                <patternFill>
                  <bgColor theme="9" tint="-0.24994659260841701"/>
                </patternFill>
              </fill>
            </x14:dxf>
          </x14:cfRule>
          <x14:cfRule type="containsText" priority="234" operator="containsText" id="{C08C2B51-FD0A-44E3-B866-34B138D6422D}">
            <xm:f>NOT(ISERROR(SEARCH($E$18,G47)))</xm:f>
            <xm:f>$E$18</xm:f>
            <x14:dxf>
              <fill>
                <patternFill>
                  <bgColor theme="3" tint="0.39994506668294322"/>
                </patternFill>
              </fill>
            </x14:dxf>
          </x14:cfRule>
          <x14:cfRule type="containsText" priority="235" operator="containsText" id="{CB5161D4-6327-472B-9361-59F50FA93E08}">
            <xm:f>NOT(ISERROR(SEARCH($E$15,G47)))</xm:f>
            <xm:f>$E$15</xm:f>
            <x14:dxf>
              <fill>
                <patternFill>
                  <bgColor theme="6" tint="0.59996337778862885"/>
                </patternFill>
              </fill>
            </x14:dxf>
          </x14:cfRule>
          <x14:cfRule type="containsText" priority="236" operator="containsText" id="{21B6C1D7-1C65-4DBA-BD47-98B6D6B7049A}">
            <xm:f>NOT(ISERROR(SEARCH($E$14,G47)))</xm:f>
            <xm:f>$E$14</xm:f>
            <x14:dxf>
              <fill>
                <patternFill>
                  <bgColor theme="5" tint="0.59996337778862885"/>
                </patternFill>
              </fill>
            </x14:dxf>
          </x14:cfRule>
          <x14:cfRule type="containsText" priority="237" operator="containsText" id="{A876A448-C785-46BD-9F19-16CD9F440577}">
            <xm:f>NOT(ISERROR(SEARCH($E$13,G47)))</xm:f>
            <xm:f>$E$13</xm:f>
            <x14:dxf>
              <font>
                <color auto="1"/>
              </font>
              <fill>
                <patternFill>
                  <bgColor theme="3" tint="0.79998168889431442"/>
                </patternFill>
              </fill>
            </x14:dxf>
          </x14:cfRule>
          <xm:sqref>G47</xm:sqref>
        </x14:conditionalFormatting>
        <x14:conditionalFormatting xmlns:xm="http://schemas.microsoft.com/office/excel/2006/main">
          <x14:cfRule type="containsText" priority="226" operator="containsText" id="{74BC1A0E-16D1-4694-9606-EE839CBE7FB1}">
            <xm:f>NOT(ISERROR(SEARCH($E$20,F50)))</xm:f>
            <xm:f>$E$20</xm:f>
            <x14:dxf>
              <fill>
                <patternFill>
                  <bgColor rgb="FF00B050"/>
                </patternFill>
              </fill>
            </x14:dxf>
          </x14:cfRule>
          <x14:cfRule type="containsText" priority="227" operator="containsText" id="{BF2381CE-98F1-4E0A-80B8-740D3D0B9AC3}">
            <xm:f>NOT(ISERROR(SEARCH($E$19,F50)))</xm:f>
            <xm:f>$E$19</xm:f>
            <x14:dxf>
              <fill>
                <patternFill>
                  <bgColor theme="9" tint="-0.24994659260841701"/>
                </patternFill>
              </fill>
            </x14:dxf>
          </x14:cfRule>
          <x14:cfRule type="containsText" priority="228" operator="containsText" id="{1E7AD202-49B7-401E-B553-59AE5A41B527}">
            <xm:f>NOT(ISERROR(SEARCH($E$18,F50)))</xm:f>
            <xm:f>$E$18</xm:f>
            <x14:dxf>
              <fill>
                <patternFill>
                  <bgColor theme="3" tint="0.39994506668294322"/>
                </patternFill>
              </fill>
            </x14:dxf>
          </x14:cfRule>
          <x14:cfRule type="containsText" priority="229" operator="containsText" id="{092E60FC-9EE3-40A6-A7EC-A555DAB53423}">
            <xm:f>NOT(ISERROR(SEARCH($E$15,F50)))</xm:f>
            <xm:f>$E$15</xm:f>
            <x14:dxf>
              <fill>
                <patternFill>
                  <bgColor theme="6" tint="0.59996337778862885"/>
                </patternFill>
              </fill>
            </x14:dxf>
          </x14:cfRule>
          <x14:cfRule type="containsText" priority="230" operator="containsText" id="{966152F5-945C-484F-AD00-3282652C2C46}">
            <xm:f>NOT(ISERROR(SEARCH($E$14,F50)))</xm:f>
            <xm:f>$E$14</xm:f>
            <x14:dxf>
              <fill>
                <patternFill>
                  <bgColor theme="5" tint="0.59996337778862885"/>
                </patternFill>
              </fill>
            </x14:dxf>
          </x14:cfRule>
          <x14:cfRule type="containsText" priority="231" operator="containsText" id="{F69CFAD2-A9BE-4FF7-948C-4B924D44EFA5}">
            <xm:f>NOT(ISERROR(SEARCH($E$13,F50)))</xm:f>
            <xm:f>$E$13</xm:f>
            <x14:dxf>
              <font>
                <color auto="1"/>
              </font>
              <fill>
                <patternFill>
                  <bgColor theme="3" tint="0.79998168889431442"/>
                </patternFill>
              </fill>
            </x14:dxf>
          </x14:cfRule>
          <xm:sqref>F50</xm:sqref>
        </x14:conditionalFormatting>
        <x14:conditionalFormatting xmlns:xm="http://schemas.microsoft.com/office/excel/2006/main">
          <x14:cfRule type="containsText" priority="220" operator="containsText" id="{7C9E1464-A356-49A9-A890-4F6EDE02C019}">
            <xm:f>NOT(ISERROR(SEARCH($E$20,E50)))</xm:f>
            <xm:f>$E$20</xm:f>
            <x14:dxf>
              <fill>
                <patternFill>
                  <bgColor rgb="FF00B050"/>
                </patternFill>
              </fill>
            </x14:dxf>
          </x14:cfRule>
          <x14:cfRule type="containsText" priority="221" operator="containsText" id="{7D047EE6-E6A9-4DDA-A855-AA0FF9179B71}">
            <xm:f>NOT(ISERROR(SEARCH($E$19,E50)))</xm:f>
            <xm:f>$E$19</xm:f>
            <x14:dxf>
              <fill>
                <patternFill>
                  <bgColor theme="9" tint="-0.24994659260841701"/>
                </patternFill>
              </fill>
            </x14:dxf>
          </x14:cfRule>
          <x14:cfRule type="containsText" priority="222" operator="containsText" id="{9DE04AF0-40D7-4845-B68E-F63F80F45C99}">
            <xm:f>NOT(ISERROR(SEARCH($E$18,E50)))</xm:f>
            <xm:f>$E$18</xm:f>
            <x14:dxf>
              <fill>
                <patternFill>
                  <bgColor theme="3" tint="0.39994506668294322"/>
                </patternFill>
              </fill>
            </x14:dxf>
          </x14:cfRule>
          <x14:cfRule type="containsText" priority="223" operator="containsText" id="{7B1D84B0-AFF5-4FBA-8736-CFD01B9C89D1}">
            <xm:f>NOT(ISERROR(SEARCH($E$15,E50)))</xm:f>
            <xm:f>$E$15</xm:f>
            <x14:dxf>
              <fill>
                <patternFill>
                  <bgColor theme="6" tint="0.59996337778862885"/>
                </patternFill>
              </fill>
            </x14:dxf>
          </x14:cfRule>
          <x14:cfRule type="containsText" priority="224" operator="containsText" id="{1A6FD729-72A4-4737-9DE1-4AD4C1E213B1}">
            <xm:f>NOT(ISERROR(SEARCH($E$14,E50)))</xm:f>
            <xm:f>$E$14</xm:f>
            <x14:dxf>
              <fill>
                <patternFill>
                  <bgColor theme="5" tint="0.59996337778862885"/>
                </patternFill>
              </fill>
            </x14:dxf>
          </x14:cfRule>
          <x14:cfRule type="containsText" priority="225" operator="containsText" id="{FE4F30CC-DCC9-4A39-B6F3-2CB09DD8174D}">
            <xm:f>NOT(ISERROR(SEARCH($E$13,E50)))</xm:f>
            <xm:f>$E$13</xm:f>
            <x14:dxf>
              <font>
                <color auto="1"/>
              </font>
              <fill>
                <patternFill>
                  <bgColor theme="3" tint="0.79998168889431442"/>
                </patternFill>
              </fill>
            </x14:dxf>
          </x14:cfRule>
          <xm:sqref>E50</xm:sqref>
        </x14:conditionalFormatting>
        <x14:conditionalFormatting xmlns:xm="http://schemas.microsoft.com/office/excel/2006/main">
          <x14:cfRule type="containsText" priority="214" operator="containsText" id="{12C7E99E-8C6F-4854-9442-25D38B2C7485}">
            <xm:f>NOT(ISERROR(SEARCH($E$20,H50)))</xm:f>
            <xm:f>$E$20</xm:f>
            <x14:dxf>
              <fill>
                <patternFill>
                  <bgColor rgb="FF00B050"/>
                </patternFill>
              </fill>
            </x14:dxf>
          </x14:cfRule>
          <x14:cfRule type="containsText" priority="215" operator="containsText" id="{5E1D0F09-C170-4923-AAF8-C16AF8F0AF9E}">
            <xm:f>NOT(ISERROR(SEARCH($E$19,H50)))</xm:f>
            <xm:f>$E$19</xm:f>
            <x14:dxf>
              <fill>
                <patternFill>
                  <bgColor theme="9" tint="-0.24994659260841701"/>
                </patternFill>
              </fill>
            </x14:dxf>
          </x14:cfRule>
          <x14:cfRule type="containsText" priority="216" operator="containsText" id="{801CE07C-F6F6-4C8D-BB6B-CE60C9632FF2}">
            <xm:f>NOT(ISERROR(SEARCH($E$18,H50)))</xm:f>
            <xm:f>$E$18</xm:f>
            <x14:dxf>
              <fill>
                <patternFill>
                  <bgColor theme="3" tint="0.39994506668294322"/>
                </patternFill>
              </fill>
            </x14:dxf>
          </x14:cfRule>
          <x14:cfRule type="containsText" priority="217" operator="containsText" id="{CBDE7220-9FAC-4C98-A226-4CE58DE3A6BD}">
            <xm:f>NOT(ISERROR(SEARCH($E$15,H50)))</xm:f>
            <xm:f>$E$15</xm:f>
            <x14:dxf>
              <fill>
                <patternFill>
                  <bgColor theme="6" tint="0.59996337778862885"/>
                </patternFill>
              </fill>
            </x14:dxf>
          </x14:cfRule>
          <x14:cfRule type="containsText" priority="218" operator="containsText" id="{D012FD6F-143C-49E0-A550-200D2C3A6C3A}">
            <xm:f>NOT(ISERROR(SEARCH($E$14,H50)))</xm:f>
            <xm:f>$E$14</xm:f>
            <x14:dxf>
              <fill>
                <patternFill>
                  <bgColor theme="5" tint="0.59996337778862885"/>
                </patternFill>
              </fill>
            </x14:dxf>
          </x14:cfRule>
          <x14:cfRule type="containsText" priority="219" operator="containsText" id="{7CABBB41-07E8-457C-A36D-E2330B46FB0B}">
            <xm:f>NOT(ISERROR(SEARCH($E$13,H50)))</xm:f>
            <xm:f>$E$13</xm:f>
            <x14:dxf>
              <font>
                <color auto="1"/>
              </font>
              <fill>
                <patternFill>
                  <bgColor theme="3" tint="0.79998168889431442"/>
                </patternFill>
              </fill>
            </x14:dxf>
          </x14:cfRule>
          <xm:sqref>H50:I50</xm:sqref>
        </x14:conditionalFormatting>
        <x14:conditionalFormatting xmlns:xm="http://schemas.microsoft.com/office/excel/2006/main">
          <x14:cfRule type="containsText" priority="208" operator="containsText" id="{E3A3BB19-0D23-4B60-B1AA-EB330464C294}">
            <xm:f>NOT(ISERROR(SEARCH($E$20,G50)))</xm:f>
            <xm:f>$E$20</xm:f>
            <x14:dxf>
              <fill>
                <patternFill>
                  <bgColor rgb="FF00B050"/>
                </patternFill>
              </fill>
            </x14:dxf>
          </x14:cfRule>
          <x14:cfRule type="containsText" priority="209" operator="containsText" id="{C2700F52-0F59-44AC-994A-788ACF03AC86}">
            <xm:f>NOT(ISERROR(SEARCH($E$19,G50)))</xm:f>
            <xm:f>$E$19</xm:f>
            <x14:dxf>
              <fill>
                <patternFill>
                  <bgColor theme="9" tint="-0.24994659260841701"/>
                </patternFill>
              </fill>
            </x14:dxf>
          </x14:cfRule>
          <x14:cfRule type="containsText" priority="210" operator="containsText" id="{F35A5190-DC8F-4643-A398-7F1901D6D60A}">
            <xm:f>NOT(ISERROR(SEARCH($E$18,G50)))</xm:f>
            <xm:f>$E$18</xm:f>
            <x14:dxf>
              <fill>
                <patternFill>
                  <bgColor theme="3" tint="0.39994506668294322"/>
                </patternFill>
              </fill>
            </x14:dxf>
          </x14:cfRule>
          <x14:cfRule type="containsText" priority="211" operator="containsText" id="{13E07322-6047-4ED2-98EF-EE31BC12A8F8}">
            <xm:f>NOT(ISERROR(SEARCH($E$15,G50)))</xm:f>
            <xm:f>$E$15</xm:f>
            <x14:dxf>
              <fill>
                <patternFill>
                  <bgColor theme="6" tint="0.59996337778862885"/>
                </patternFill>
              </fill>
            </x14:dxf>
          </x14:cfRule>
          <x14:cfRule type="containsText" priority="212" operator="containsText" id="{B8655F4D-9E19-4B46-8A1A-298978EF4948}">
            <xm:f>NOT(ISERROR(SEARCH($E$14,G50)))</xm:f>
            <xm:f>$E$14</xm:f>
            <x14:dxf>
              <fill>
                <patternFill>
                  <bgColor theme="5" tint="0.59996337778862885"/>
                </patternFill>
              </fill>
            </x14:dxf>
          </x14:cfRule>
          <x14:cfRule type="containsText" priority="213" operator="containsText" id="{D4B9BFAF-8E51-4E57-AC21-ED4398BFC71F}">
            <xm:f>NOT(ISERROR(SEARCH($E$13,G50)))</xm:f>
            <xm:f>$E$13</xm:f>
            <x14:dxf>
              <font>
                <color auto="1"/>
              </font>
              <fill>
                <patternFill>
                  <bgColor theme="3" tint="0.79998168889431442"/>
                </patternFill>
              </fill>
            </x14:dxf>
          </x14:cfRule>
          <xm:sqref>G50</xm:sqref>
        </x14:conditionalFormatting>
        <x14:conditionalFormatting xmlns:xm="http://schemas.microsoft.com/office/excel/2006/main">
          <x14:cfRule type="containsText" priority="202" operator="containsText" id="{B4FD371E-BC6D-427F-B39A-B69415140F2D}">
            <xm:f>NOT(ISERROR(SEARCH($E$20,K44)))</xm:f>
            <xm:f>$E$20</xm:f>
            <x14:dxf>
              <fill>
                <patternFill>
                  <bgColor rgb="FF00B050"/>
                </patternFill>
              </fill>
            </x14:dxf>
          </x14:cfRule>
          <x14:cfRule type="containsText" priority="203" operator="containsText" id="{62E0DAE4-42EB-42F6-811E-36947F5835F4}">
            <xm:f>NOT(ISERROR(SEARCH($E$19,K44)))</xm:f>
            <xm:f>$E$19</xm:f>
            <x14:dxf>
              <fill>
                <patternFill>
                  <bgColor theme="9" tint="-0.24994659260841701"/>
                </patternFill>
              </fill>
            </x14:dxf>
          </x14:cfRule>
          <x14:cfRule type="containsText" priority="204" operator="containsText" id="{B326E43C-A52C-4CD4-9D23-956FBFD7AFC6}">
            <xm:f>NOT(ISERROR(SEARCH($E$18,K44)))</xm:f>
            <xm:f>$E$18</xm:f>
            <x14:dxf>
              <fill>
                <patternFill>
                  <bgColor theme="3" tint="0.39994506668294322"/>
                </patternFill>
              </fill>
            </x14:dxf>
          </x14:cfRule>
          <x14:cfRule type="containsText" priority="205" operator="containsText" id="{0EC71E26-3669-42E5-B141-0C87256C13BC}">
            <xm:f>NOT(ISERROR(SEARCH($E$15,K44)))</xm:f>
            <xm:f>$E$15</xm:f>
            <x14:dxf>
              <fill>
                <patternFill>
                  <bgColor theme="6" tint="0.59996337778862885"/>
                </patternFill>
              </fill>
            </x14:dxf>
          </x14:cfRule>
          <x14:cfRule type="containsText" priority="206" operator="containsText" id="{6229A576-161B-40FB-B21E-83E3753856EF}">
            <xm:f>NOT(ISERROR(SEARCH($E$14,K44)))</xm:f>
            <xm:f>$E$14</xm:f>
            <x14:dxf>
              <fill>
                <patternFill>
                  <bgColor theme="5" tint="0.59996337778862885"/>
                </patternFill>
              </fill>
            </x14:dxf>
          </x14:cfRule>
          <x14:cfRule type="containsText" priority="207" operator="containsText" id="{9BED9884-28A5-4153-80AC-F96585FBD125}">
            <xm:f>NOT(ISERROR(SEARCH($E$13,K44)))</xm:f>
            <xm:f>$E$13</xm:f>
            <x14:dxf>
              <font>
                <color auto="1"/>
              </font>
              <fill>
                <patternFill>
                  <bgColor theme="3" tint="0.79998168889431442"/>
                </patternFill>
              </fill>
            </x14:dxf>
          </x14:cfRule>
          <xm:sqref>K44</xm:sqref>
        </x14:conditionalFormatting>
        <x14:conditionalFormatting xmlns:xm="http://schemas.microsoft.com/office/excel/2006/main">
          <x14:cfRule type="containsText" priority="196" operator="containsText" id="{A86C2678-AB87-4DAA-AF8A-BC625A055DD5}">
            <xm:f>NOT(ISERROR(SEARCH($E$20,K50)))</xm:f>
            <xm:f>$E$20</xm:f>
            <x14:dxf>
              <fill>
                <patternFill>
                  <bgColor rgb="FF00B050"/>
                </patternFill>
              </fill>
            </x14:dxf>
          </x14:cfRule>
          <x14:cfRule type="containsText" priority="197" operator="containsText" id="{023A773B-A054-4906-954C-9E49FFAB9F8A}">
            <xm:f>NOT(ISERROR(SEARCH($E$19,K50)))</xm:f>
            <xm:f>$E$19</xm:f>
            <x14:dxf>
              <fill>
                <patternFill>
                  <bgColor theme="9" tint="-0.24994659260841701"/>
                </patternFill>
              </fill>
            </x14:dxf>
          </x14:cfRule>
          <x14:cfRule type="containsText" priority="198" operator="containsText" id="{1B65A3B7-107A-4E6F-B83D-009CC0CBD8C8}">
            <xm:f>NOT(ISERROR(SEARCH($E$18,K50)))</xm:f>
            <xm:f>$E$18</xm:f>
            <x14:dxf>
              <fill>
                <patternFill>
                  <bgColor theme="3" tint="0.39994506668294322"/>
                </patternFill>
              </fill>
            </x14:dxf>
          </x14:cfRule>
          <x14:cfRule type="containsText" priority="199" operator="containsText" id="{733F161C-5D0E-48B9-A53E-485477C9B850}">
            <xm:f>NOT(ISERROR(SEARCH($E$15,K50)))</xm:f>
            <xm:f>$E$15</xm:f>
            <x14:dxf>
              <fill>
                <patternFill>
                  <bgColor theme="6" tint="0.59996337778862885"/>
                </patternFill>
              </fill>
            </x14:dxf>
          </x14:cfRule>
          <x14:cfRule type="containsText" priority="200" operator="containsText" id="{6D114101-B9CB-463F-B359-2AE632917881}">
            <xm:f>NOT(ISERROR(SEARCH($E$14,K50)))</xm:f>
            <xm:f>$E$14</xm:f>
            <x14:dxf>
              <fill>
                <patternFill>
                  <bgColor theme="5" tint="0.59996337778862885"/>
                </patternFill>
              </fill>
            </x14:dxf>
          </x14:cfRule>
          <x14:cfRule type="containsText" priority="201" operator="containsText" id="{2E34678D-59C6-4905-A679-D40EDA7F1A7E}">
            <xm:f>NOT(ISERROR(SEARCH($E$13,K50)))</xm:f>
            <xm:f>$E$13</xm:f>
            <x14:dxf>
              <font>
                <color auto="1"/>
              </font>
              <fill>
                <patternFill>
                  <bgColor theme="3" tint="0.79998168889431442"/>
                </patternFill>
              </fill>
            </x14:dxf>
          </x14:cfRule>
          <xm:sqref>K50</xm:sqref>
        </x14:conditionalFormatting>
        <x14:conditionalFormatting xmlns:xm="http://schemas.microsoft.com/office/excel/2006/main">
          <x14:cfRule type="containsText" priority="175" operator="containsText" id="{FAFB6925-7A5B-4954-A79E-DE54D45E70CF}">
            <xm:f>NOT(ISERROR(SEARCH($E$20,G12)))</xm:f>
            <xm:f>$E$20</xm:f>
            <x14:dxf>
              <fill>
                <patternFill>
                  <bgColor rgb="FF00B050"/>
                </patternFill>
              </fill>
            </x14:dxf>
          </x14:cfRule>
          <x14:cfRule type="containsText" priority="176" operator="containsText" id="{149FBD43-58F8-4E90-9D5E-BCEE68DE8483}">
            <xm:f>NOT(ISERROR(SEARCH($E$19,G12)))</xm:f>
            <xm:f>$E$19</xm:f>
            <x14:dxf>
              <fill>
                <patternFill>
                  <bgColor theme="9" tint="-0.24994659260841701"/>
                </patternFill>
              </fill>
            </x14:dxf>
          </x14:cfRule>
          <x14:cfRule type="containsText" priority="177" operator="containsText" id="{3B1CDF4E-B49B-416C-9A78-E9869E2CC889}">
            <xm:f>NOT(ISERROR(SEARCH($E$18,G12)))</xm:f>
            <xm:f>$E$18</xm:f>
            <x14:dxf>
              <fill>
                <patternFill>
                  <bgColor theme="3" tint="0.39994506668294322"/>
                </patternFill>
              </fill>
            </x14:dxf>
          </x14:cfRule>
          <x14:cfRule type="containsText" priority="178" operator="containsText" id="{A0D82A30-9EF2-4EB6-AEE6-451F5F6E6F91}">
            <xm:f>NOT(ISERROR(SEARCH($E$15,G12)))</xm:f>
            <xm:f>$E$15</xm:f>
            <x14:dxf>
              <fill>
                <patternFill>
                  <bgColor theme="6" tint="0.59996337778862885"/>
                </patternFill>
              </fill>
            </x14:dxf>
          </x14:cfRule>
          <x14:cfRule type="containsText" priority="179" operator="containsText" id="{D4866F02-F4A4-40B9-ACCC-97BA9E764C28}">
            <xm:f>NOT(ISERROR(SEARCH($E$14,G12)))</xm:f>
            <xm:f>$E$14</xm:f>
            <x14:dxf>
              <fill>
                <patternFill>
                  <bgColor theme="5" tint="0.59996337778862885"/>
                </patternFill>
              </fill>
            </x14:dxf>
          </x14:cfRule>
          <x14:cfRule type="containsText" priority="180" operator="containsText" id="{BE77C00C-71EF-4F3B-A645-BAD7EBDFF935}">
            <xm:f>NOT(ISERROR(SEARCH($E$13,G12)))</xm:f>
            <xm:f>$E$13</xm:f>
            <x14:dxf>
              <font>
                <color auto="1"/>
              </font>
              <fill>
                <patternFill>
                  <bgColor theme="3" tint="0.79998168889431442"/>
                </patternFill>
              </fill>
            </x14:dxf>
          </x14:cfRule>
          <xm:sqref>G12:H15</xm:sqref>
        </x14:conditionalFormatting>
        <x14:conditionalFormatting xmlns:xm="http://schemas.microsoft.com/office/excel/2006/main">
          <x14:cfRule type="containsText" priority="174" operator="containsText" id="{75443101-F4A4-4497-8183-06F755BD9D4A}">
            <xm:f>NOT(ISERROR(SEARCH($E$12,G13)))</xm:f>
            <xm:f>$E$12</xm:f>
            <x14:dxf>
              <font>
                <color auto="1"/>
              </font>
              <fill>
                <patternFill>
                  <bgColor theme="4"/>
                </patternFill>
              </fill>
              <border>
                <left/>
                <right/>
                <top/>
                <bottom/>
              </border>
            </x14:dxf>
          </x14:cfRule>
          <xm:sqref>G13:H13</xm:sqref>
        </x14:conditionalFormatting>
        <x14:conditionalFormatting xmlns:xm="http://schemas.microsoft.com/office/excel/2006/main">
          <x14:cfRule type="containsText" priority="160" operator="containsText" id="{2B33B613-B78D-4512-94BF-A1776A236406}">
            <xm:f>NOT(ISERROR(SEARCH($E$20,G17)))</xm:f>
            <xm:f>$E$20</xm:f>
            <x14:dxf>
              <fill>
                <patternFill>
                  <bgColor rgb="FF00B050"/>
                </patternFill>
              </fill>
            </x14:dxf>
          </x14:cfRule>
          <x14:cfRule type="containsText" priority="161" operator="containsText" id="{C04AB2F4-1023-40A3-A533-45F5ECB441EB}">
            <xm:f>NOT(ISERROR(SEARCH($E$19,G17)))</xm:f>
            <xm:f>$E$19</xm:f>
            <x14:dxf>
              <fill>
                <patternFill>
                  <bgColor theme="9" tint="-0.24994659260841701"/>
                </patternFill>
              </fill>
            </x14:dxf>
          </x14:cfRule>
          <x14:cfRule type="containsText" priority="162" operator="containsText" id="{B51408B8-3B74-4A9A-B0F6-78DCB9F76C89}">
            <xm:f>NOT(ISERROR(SEARCH($E$18,G17)))</xm:f>
            <xm:f>$E$18</xm:f>
            <x14:dxf>
              <fill>
                <patternFill>
                  <bgColor theme="3" tint="0.39994506668294322"/>
                </patternFill>
              </fill>
            </x14:dxf>
          </x14:cfRule>
          <x14:cfRule type="containsText" priority="163" operator="containsText" id="{8FFBDE0A-4A67-41AE-9F68-B2E768691E9A}">
            <xm:f>NOT(ISERROR(SEARCH($E$15,G17)))</xm:f>
            <xm:f>$E$15</xm:f>
            <x14:dxf>
              <fill>
                <patternFill>
                  <bgColor theme="6" tint="0.59996337778862885"/>
                </patternFill>
              </fill>
            </x14:dxf>
          </x14:cfRule>
          <x14:cfRule type="containsText" priority="164" operator="containsText" id="{50190950-98D8-4184-B9B3-5637DBC3935F}">
            <xm:f>NOT(ISERROR(SEARCH($E$14,G17)))</xm:f>
            <xm:f>$E$14</xm:f>
            <x14:dxf>
              <fill>
                <patternFill>
                  <bgColor theme="5" tint="0.59996337778862885"/>
                </patternFill>
              </fill>
            </x14:dxf>
          </x14:cfRule>
          <x14:cfRule type="containsText" priority="165" operator="containsText" id="{5A4167AE-25D8-4F18-BD6E-DA54F28C75BA}">
            <xm:f>NOT(ISERROR(SEARCH($E$13,G17)))</xm:f>
            <xm:f>$E$13</xm:f>
            <x14:dxf>
              <font>
                <color auto="1"/>
              </font>
              <fill>
                <patternFill>
                  <bgColor theme="3" tint="0.79998168889431442"/>
                </patternFill>
              </fill>
            </x14:dxf>
          </x14:cfRule>
          <xm:sqref>H17 G21:J21</xm:sqref>
        </x14:conditionalFormatting>
        <x14:conditionalFormatting xmlns:xm="http://schemas.microsoft.com/office/excel/2006/main">
          <x14:cfRule type="containsText" priority="145" operator="containsText" id="{0976C6F5-9CFA-4BCF-8F51-C5C408646D33}">
            <xm:f>NOT(ISERROR(SEARCH($E$20,J13)))</xm:f>
            <xm:f>$E$20</xm:f>
            <x14:dxf>
              <fill>
                <patternFill>
                  <bgColor rgb="FF00B050"/>
                </patternFill>
              </fill>
            </x14:dxf>
          </x14:cfRule>
          <x14:cfRule type="containsText" priority="146" operator="containsText" id="{5B248ABF-52BD-4657-82D3-475349477E28}">
            <xm:f>NOT(ISERROR(SEARCH($E$19,J13)))</xm:f>
            <xm:f>$E$19</xm:f>
            <x14:dxf>
              <fill>
                <patternFill>
                  <bgColor theme="9" tint="-0.24994659260841701"/>
                </patternFill>
              </fill>
            </x14:dxf>
          </x14:cfRule>
          <x14:cfRule type="containsText" priority="147" operator="containsText" id="{7063D3C3-5159-4AA9-AC05-67BE53344C2A}">
            <xm:f>NOT(ISERROR(SEARCH($E$18,J13)))</xm:f>
            <xm:f>$E$18</xm:f>
            <x14:dxf>
              <fill>
                <patternFill>
                  <bgColor theme="3" tint="0.39994506668294322"/>
                </patternFill>
              </fill>
            </x14:dxf>
          </x14:cfRule>
          <x14:cfRule type="containsText" priority="148" operator="containsText" id="{184DBC79-2EE2-488A-91DF-8ECB8015F170}">
            <xm:f>NOT(ISERROR(SEARCH($E$15,J13)))</xm:f>
            <xm:f>$E$15</xm:f>
            <x14:dxf>
              <fill>
                <patternFill>
                  <bgColor theme="6" tint="0.59996337778862885"/>
                </patternFill>
              </fill>
            </x14:dxf>
          </x14:cfRule>
          <x14:cfRule type="containsText" priority="149" operator="containsText" id="{9181E5F6-234A-4946-9B44-73608A7488DA}">
            <xm:f>NOT(ISERROR(SEARCH($E$14,J13)))</xm:f>
            <xm:f>$E$14</xm:f>
            <x14:dxf>
              <fill>
                <patternFill>
                  <bgColor theme="5" tint="0.59996337778862885"/>
                </patternFill>
              </fill>
            </x14:dxf>
          </x14:cfRule>
          <x14:cfRule type="containsText" priority="150" operator="containsText" id="{E14F14DF-B194-44D1-BCBC-BE7A257D6451}">
            <xm:f>NOT(ISERROR(SEARCH($E$13,J13)))</xm:f>
            <xm:f>$E$13</xm:f>
            <x14:dxf>
              <font>
                <color auto="1"/>
              </font>
              <fill>
                <patternFill>
                  <bgColor theme="3" tint="0.79998168889431442"/>
                </patternFill>
              </fill>
            </x14:dxf>
          </x14:cfRule>
          <xm:sqref>J13:J16</xm:sqref>
        </x14:conditionalFormatting>
        <x14:conditionalFormatting xmlns:xm="http://schemas.microsoft.com/office/excel/2006/main">
          <x14:cfRule type="containsText" priority="139" operator="containsText" id="{08CD2219-C245-429E-B830-2B019A6C8B00}">
            <xm:f>NOT(ISERROR(SEARCH($E$20,I13)))</xm:f>
            <xm:f>$E$20</xm:f>
            <x14:dxf>
              <fill>
                <patternFill>
                  <bgColor rgb="FF00B050"/>
                </patternFill>
              </fill>
            </x14:dxf>
          </x14:cfRule>
          <x14:cfRule type="containsText" priority="140" operator="containsText" id="{DC6353A4-7808-4F4E-B702-D3D097501F97}">
            <xm:f>NOT(ISERROR(SEARCH($E$19,I13)))</xm:f>
            <xm:f>$E$19</xm:f>
            <x14:dxf>
              <fill>
                <patternFill>
                  <bgColor theme="9" tint="-0.24994659260841701"/>
                </patternFill>
              </fill>
            </x14:dxf>
          </x14:cfRule>
          <x14:cfRule type="containsText" priority="141" operator="containsText" id="{04151818-4374-4B5F-828A-B883C54A61C5}">
            <xm:f>NOT(ISERROR(SEARCH($E$18,I13)))</xm:f>
            <xm:f>$E$18</xm:f>
            <x14:dxf>
              <fill>
                <patternFill>
                  <bgColor theme="3" tint="0.39994506668294322"/>
                </patternFill>
              </fill>
            </x14:dxf>
          </x14:cfRule>
          <x14:cfRule type="containsText" priority="142" operator="containsText" id="{05C0AAD8-CE57-49E2-B11E-BED68E8D1EEE}">
            <xm:f>NOT(ISERROR(SEARCH($E$15,I13)))</xm:f>
            <xm:f>$E$15</xm:f>
            <x14:dxf>
              <fill>
                <patternFill>
                  <bgColor theme="6" tint="0.59996337778862885"/>
                </patternFill>
              </fill>
            </x14:dxf>
          </x14:cfRule>
          <x14:cfRule type="containsText" priority="143" operator="containsText" id="{C7870B26-08DF-4E52-AFF4-8386F64F46DD}">
            <xm:f>NOT(ISERROR(SEARCH($E$14,I13)))</xm:f>
            <xm:f>$E$14</xm:f>
            <x14:dxf>
              <fill>
                <patternFill>
                  <bgColor theme="5" tint="0.59996337778862885"/>
                </patternFill>
              </fill>
            </x14:dxf>
          </x14:cfRule>
          <x14:cfRule type="containsText" priority="144" operator="containsText" id="{6F212C7A-A71A-440A-8C6E-F1015A6959F8}">
            <xm:f>NOT(ISERROR(SEARCH($E$13,I13)))</xm:f>
            <xm:f>$E$13</xm:f>
            <x14:dxf>
              <font>
                <color auto="1"/>
              </font>
              <fill>
                <patternFill>
                  <bgColor theme="3" tint="0.79998168889431442"/>
                </patternFill>
              </fill>
            </x14:dxf>
          </x14:cfRule>
          <xm:sqref>I13:I20</xm:sqref>
        </x14:conditionalFormatting>
        <x14:conditionalFormatting xmlns:xm="http://schemas.microsoft.com/office/excel/2006/main">
          <x14:cfRule type="containsText" priority="133" operator="containsText" id="{0A631772-9412-47DF-B7B7-4C69E538D844}">
            <xm:f>NOT(ISERROR(SEARCH($E$20,G17)))</xm:f>
            <xm:f>$E$20</xm:f>
            <x14:dxf>
              <fill>
                <patternFill>
                  <bgColor rgb="FF00B050"/>
                </patternFill>
              </fill>
            </x14:dxf>
          </x14:cfRule>
          <x14:cfRule type="containsText" priority="134" operator="containsText" id="{8B528EFB-8AF4-4834-ACAF-707953153F8E}">
            <xm:f>NOT(ISERROR(SEARCH($E$19,G17)))</xm:f>
            <xm:f>$E$19</xm:f>
            <x14:dxf>
              <fill>
                <patternFill>
                  <bgColor theme="9" tint="-0.24994659260841701"/>
                </patternFill>
              </fill>
            </x14:dxf>
          </x14:cfRule>
          <x14:cfRule type="containsText" priority="135" operator="containsText" id="{37D2A922-F924-486B-B3C0-A755A0E67A8A}">
            <xm:f>NOT(ISERROR(SEARCH($E$18,G17)))</xm:f>
            <xm:f>$E$18</xm:f>
            <x14:dxf>
              <fill>
                <patternFill>
                  <bgColor theme="3" tint="0.39994506668294322"/>
                </patternFill>
              </fill>
            </x14:dxf>
          </x14:cfRule>
          <x14:cfRule type="containsText" priority="136" operator="containsText" id="{C7EF2CB0-D35B-4CFE-A6B6-0859AB482853}">
            <xm:f>NOT(ISERROR(SEARCH($E$15,G17)))</xm:f>
            <xm:f>$E$15</xm:f>
            <x14:dxf>
              <fill>
                <patternFill>
                  <bgColor theme="6" tint="0.59996337778862885"/>
                </patternFill>
              </fill>
            </x14:dxf>
          </x14:cfRule>
          <x14:cfRule type="containsText" priority="137" operator="containsText" id="{3DFF02AE-BCF4-4B42-A25C-082B31F7D043}">
            <xm:f>NOT(ISERROR(SEARCH($E$14,G17)))</xm:f>
            <xm:f>$E$14</xm:f>
            <x14:dxf>
              <fill>
                <patternFill>
                  <bgColor theme="5" tint="0.59996337778862885"/>
                </patternFill>
              </fill>
            </x14:dxf>
          </x14:cfRule>
          <x14:cfRule type="containsText" priority="138" operator="containsText" id="{4C7A234F-9578-4BF6-AEA9-6214809B8A21}">
            <xm:f>NOT(ISERROR(SEARCH($E$13,G17)))</xm:f>
            <xm:f>$E$13</xm:f>
            <x14:dxf>
              <font>
                <color auto="1"/>
              </font>
              <fill>
                <patternFill>
                  <bgColor theme="3" tint="0.79998168889431442"/>
                </patternFill>
              </fill>
            </x14:dxf>
          </x14:cfRule>
          <xm:sqref>G17</xm:sqref>
        </x14:conditionalFormatting>
        <x14:conditionalFormatting xmlns:xm="http://schemas.microsoft.com/office/excel/2006/main">
          <x14:cfRule type="containsText" priority="127" operator="containsText" id="{644D6AD5-ADDF-457A-9DE6-58178E55D185}">
            <xm:f>NOT(ISERROR(SEARCH($E$20,O12)))</xm:f>
            <xm:f>$E$20</xm:f>
            <x14:dxf>
              <fill>
                <patternFill>
                  <bgColor rgb="FF00B050"/>
                </patternFill>
              </fill>
            </x14:dxf>
          </x14:cfRule>
          <x14:cfRule type="containsText" priority="128" operator="containsText" id="{AEEC688E-D896-45C7-AB3E-4B970CA1F356}">
            <xm:f>NOT(ISERROR(SEARCH($E$19,O12)))</xm:f>
            <xm:f>$E$19</xm:f>
            <x14:dxf>
              <fill>
                <patternFill>
                  <bgColor theme="9" tint="-0.24994659260841701"/>
                </patternFill>
              </fill>
            </x14:dxf>
          </x14:cfRule>
          <x14:cfRule type="containsText" priority="129" operator="containsText" id="{FE53B9AE-008F-4B8E-A89F-0A91B50C192F}">
            <xm:f>NOT(ISERROR(SEARCH($E$18,O12)))</xm:f>
            <xm:f>$E$18</xm:f>
            <x14:dxf>
              <fill>
                <patternFill>
                  <bgColor theme="3" tint="0.39994506668294322"/>
                </patternFill>
              </fill>
            </x14:dxf>
          </x14:cfRule>
          <x14:cfRule type="containsText" priority="130" operator="containsText" id="{F8803E67-D095-4A52-BD57-CE46260F3304}">
            <xm:f>NOT(ISERROR(SEARCH($E$15,O12)))</xm:f>
            <xm:f>$E$15</xm:f>
            <x14:dxf>
              <fill>
                <patternFill>
                  <bgColor theme="6" tint="0.59996337778862885"/>
                </patternFill>
              </fill>
            </x14:dxf>
          </x14:cfRule>
          <x14:cfRule type="containsText" priority="131" operator="containsText" id="{FFA07DA6-71B4-424B-B01B-7450FDE12AB4}">
            <xm:f>NOT(ISERROR(SEARCH($E$14,O12)))</xm:f>
            <xm:f>$E$14</xm:f>
            <x14:dxf>
              <fill>
                <patternFill>
                  <bgColor theme="5" tint="0.59996337778862885"/>
                </patternFill>
              </fill>
            </x14:dxf>
          </x14:cfRule>
          <x14:cfRule type="containsText" priority="132" operator="containsText" id="{9919E83B-CF3A-4983-8355-A0FE6FD5891D}">
            <xm:f>NOT(ISERROR(SEARCH($E$13,O12)))</xm:f>
            <xm:f>$E$13</xm:f>
            <x14:dxf>
              <font>
                <color auto="1"/>
              </font>
              <fill>
                <patternFill>
                  <bgColor theme="3" tint="0.79998168889431442"/>
                </patternFill>
              </fill>
            </x14:dxf>
          </x14:cfRule>
          <xm:sqref>O12:V15 Z12:Z15</xm:sqref>
        </x14:conditionalFormatting>
        <x14:conditionalFormatting xmlns:xm="http://schemas.microsoft.com/office/excel/2006/main">
          <x14:cfRule type="containsText" priority="121" operator="containsText" id="{1EB5C04A-FF88-4AC2-8B38-0C03630C090E}">
            <xm:f>NOT(ISERROR(SEARCH($E$20,O17)))</xm:f>
            <xm:f>$E$20</xm:f>
            <x14:dxf>
              <fill>
                <patternFill>
                  <bgColor rgb="FF00B050"/>
                </patternFill>
              </fill>
            </x14:dxf>
          </x14:cfRule>
          <x14:cfRule type="containsText" priority="122" operator="containsText" id="{991EBBC2-954C-4B57-9BC1-EE6409C5AF1C}">
            <xm:f>NOT(ISERROR(SEARCH($E$19,O17)))</xm:f>
            <xm:f>$E$19</xm:f>
            <x14:dxf>
              <fill>
                <patternFill>
                  <bgColor theme="9" tint="-0.24994659260841701"/>
                </patternFill>
              </fill>
            </x14:dxf>
          </x14:cfRule>
          <x14:cfRule type="containsText" priority="123" operator="containsText" id="{1F60D343-ECD7-4739-94DA-32206F3F1A6A}">
            <xm:f>NOT(ISERROR(SEARCH($E$18,O17)))</xm:f>
            <xm:f>$E$18</xm:f>
            <x14:dxf>
              <fill>
                <patternFill>
                  <bgColor theme="3" tint="0.39994506668294322"/>
                </patternFill>
              </fill>
            </x14:dxf>
          </x14:cfRule>
          <x14:cfRule type="containsText" priority="124" operator="containsText" id="{2117E177-11E8-4F27-981A-C084DBD30CEF}">
            <xm:f>NOT(ISERROR(SEARCH($E$15,O17)))</xm:f>
            <xm:f>$E$15</xm:f>
            <x14:dxf>
              <fill>
                <patternFill>
                  <bgColor theme="6" tint="0.59996337778862885"/>
                </patternFill>
              </fill>
            </x14:dxf>
          </x14:cfRule>
          <x14:cfRule type="containsText" priority="125" operator="containsText" id="{2484E9CB-2B4C-4445-8AE1-319745E85840}">
            <xm:f>NOT(ISERROR(SEARCH($E$14,O17)))</xm:f>
            <xm:f>$E$14</xm:f>
            <x14:dxf>
              <fill>
                <patternFill>
                  <bgColor theme="5" tint="0.59996337778862885"/>
                </patternFill>
              </fill>
            </x14:dxf>
          </x14:cfRule>
          <x14:cfRule type="containsText" priority="126" operator="containsText" id="{4E22C1C9-3EBF-4654-8812-C2283E9EA20B}">
            <xm:f>NOT(ISERROR(SEARCH($E$13,O17)))</xm:f>
            <xm:f>$E$13</xm:f>
            <x14:dxf>
              <font>
                <color auto="1"/>
              </font>
              <fill>
                <patternFill>
                  <bgColor theme="3" tint="0.79998168889431442"/>
                </patternFill>
              </fill>
            </x14:dxf>
          </x14:cfRule>
          <xm:sqref>O17:V20 Z17:Z20</xm:sqref>
        </x14:conditionalFormatting>
        <x14:conditionalFormatting xmlns:xm="http://schemas.microsoft.com/office/excel/2006/main">
          <x14:cfRule type="containsText" priority="115" operator="containsText" id="{1C724A45-E8AF-4DD6-80A9-9B2D3DC47FD4}">
            <xm:f>NOT(ISERROR(SEARCH($E$20,G18)))</xm:f>
            <xm:f>$E$20</xm:f>
            <x14:dxf>
              <fill>
                <patternFill>
                  <bgColor rgb="FF00B050"/>
                </patternFill>
              </fill>
            </x14:dxf>
          </x14:cfRule>
          <x14:cfRule type="containsText" priority="116" operator="containsText" id="{6074AE21-792F-4781-A534-94D99B72945D}">
            <xm:f>NOT(ISERROR(SEARCH($E$19,G18)))</xm:f>
            <xm:f>$E$19</xm:f>
            <x14:dxf>
              <fill>
                <patternFill>
                  <bgColor theme="9" tint="-0.24994659260841701"/>
                </patternFill>
              </fill>
            </x14:dxf>
          </x14:cfRule>
          <x14:cfRule type="containsText" priority="117" operator="containsText" id="{FA592C72-C69A-42E1-AA06-1B3016643F3E}">
            <xm:f>NOT(ISERROR(SEARCH($E$18,G18)))</xm:f>
            <xm:f>$E$18</xm:f>
            <x14:dxf>
              <fill>
                <patternFill>
                  <bgColor theme="3" tint="0.39994506668294322"/>
                </patternFill>
              </fill>
            </x14:dxf>
          </x14:cfRule>
          <x14:cfRule type="containsText" priority="118" operator="containsText" id="{C8ABC7C6-9E10-47A0-BFE3-01432160757B}">
            <xm:f>NOT(ISERROR(SEARCH($E$15,G18)))</xm:f>
            <xm:f>$E$15</xm:f>
            <x14:dxf>
              <fill>
                <patternFill>
                  <bgColor theme="6" tint="0.59996337778862885"/>
                </patternFill>
              </fill>
            </x14:dxf>
          </x14:cfRule>
          <x14:cfRule type="containsText" priority="119" operator="containsText" id="{3C61C6B0-528E-4B40-A4B6-18A3A50D9EE6}">
            <xm:f>NOT(ISERROR(SEARCH($E$14,G18)))</xm:f>
            <xm:f>$E$14</xm:f>
            <x14:dxf>
              <fill>
                <patternFill>
                  <bgColor theme="5" tint="0.59996337778862885"/>
                </patternFill>
              </fill>
            </x14:dxf>
          </x14:cfRule>
          <x14:cfRule type="containsText" priority="120" operator="containsText" id="{774FF2E7-7BDF-44D2-AB27-D1A5F6566078}">
            <xm:f>NOT(ISERROR(SEARCH($E$13,G18)))</xm:f>
            <xm:f>$E$13</xm:f>
            <x14:dxf>
              <font>
                <color auto="1"/>
              </font>
              <fill>
                <patternFill>
                  <bgColor theme="3" tint="0.79998168889431442"/>
                </patternFill>
              </fill>
            </x14:dxf>
          </x14:cfRule>
          <xm:sqref>G18:H20</xm:sqref>
        </x14:conditionalFormatting>
        <x14:conditionalFormatting xmlns:xm="http://schemas.microsoft.com/office/excel/2006/main">
          <x14:cfRule type="containsText" priority="109" operator="containsText" id="{4DC8CDC6-6F2E-4C38-962D-58BF84936655}">
            <xm:f>NOT(ISERROR(SEARCH($E$20,W16)))</xm:f>
            <xm:f>$E$20</xm:f>
            <x14:dxf>
              <fill>
                <patternFill>
                  <bgColor rgb="FF00B050"/>
                </patternFill>
              </fill>
            </x14:dxf>
          </x14:cfRule>
          <x14:cfRule type="containsText" priority="110" operator="containsText" id="{9F917FEF-C9C9-4278-92CB-20E168757452}">
            <xm:f>NOT(ISERROR(SEARCH($E$19,W16)))</xm:f>
            <xm:f>$E$19</xm:f>
            <x14:dxf>
              <fill>
                <patternFill>
                  <bgColor theme="9" tint="-0.24994659260841701"/>
                </patternFill>
              </fill>
            </x14:dxf>
          </x14:cfRule>
          <x14:cfRule type="containsText" priority="111" operator="containsText" id="{C025B1EE-98EF-4138-AD11-DA4EA30C5205}">
            <xm:f>NOT(ISERROR(SEARCH($E$18,W16)))</xm:f>
            <xm:f>$E$18</xm:f>
            <x14:dxf>
              <fill>
                <patternFill>
                  <bgColor theme="3" tint="0.39994506668294322"/>
                </patternFill>
              </fill>
            </x14:dxf>
          </x14:cfRule>
          <x14:cfRule type="containsText" priority="112" operator="containsText" id="{B2F41D4D-BBBE-41CC-8C5C-41B28B803576}">
            <xm:f>NOT(ISERROR(SEARCH($E$15,W16)))</xm:f>
            <xm:f>$E$15</xm:f>
            <x14:dxf>
              <fill>
                <patternFill>
                  <bgColor theme="6" tint="0.59996337778862885"/>
                </patternFill>
              </fill>
            </x14:dxf>
          </x14:cfRule>
          <x14:cfRule type="containsText" priority="113" operator="containsText" id="{E3C721E7-0C79-4884-AB21-C8574E3A5840}">
            <xm:f>NOT(ISERROR(SEARCH($E$14,W16)))</xm:f>
            <xm:f>$E$14</xm:f>
            <x14:dxf>
              <fill>
                <patternFill>
                  <bgColor theme="5" tint="0.59996337778862885"/>
                </patternFill>
              </fill>
            </x14:dxf>
          </x14:cfRule>
          <x14:cfRule type="containsText" priority="114" operator="containsText" id="{AEEF9636-42D2-4C95-893A-45C6AC687EDD}">
            <xm:f>NOT(ISERROR(SEARCH($E$13,W16)))</xm:f>
            <xm:f>$E$13</xm:f>
            <x14:dxf>
              <font>
                <color auto="1"/>
              </font>
              <fill>
                <patternFill>
                  <bgColor theme="3" tint="0.79998168889431442"/>
                </patternFill>
              </fill>
            </x14:dxf>
          </x14:cfRule>
          <xm:sqref>W16:Y16</xm:sqref>
        </x14:conditionalFormatting>
        <x14:conditionalFormatting xmlns:xm="http://schemas.microsoft.com/office/excel/2006/main">
          <x14:cfRule type="containsText" priority="103" operator="containsText" id="{801C9D4F-C849-4069-B479-63DD42F09289}">
            <xm:f>NOT(ISERROR(SEARCH($E$20,W12)))</xm:f>
            <xm:f>$E$20</xm:f>
            <x14:dxf>
              <fill>
                <patternFill>
                  <bgColor rgb="FF00B050"/>
                </patternFill>
              </fill>
            </x14:dxf>
          </x14:cfRule>
          <x14:cfRule type="containsText" priority="104" operator="containsText" id="{7BD9DD03-E787-403F-9EB2-4CF5EA4059AB}">
            <xm:f>NOT(ISERROR(SEARCH($E$19,W12)))</xm:f>
            <xm:f>$E$19</xm:f>
            <x14:dxf>
              <fill>
                <patternFill>
                  <bgColor theme="9" tint="-0.24994659260841701"/>
                </patternFill>
              </fill>
            </x14:dxf>
          </x14:cfRule>
          <x14:cfRule type="containsText" priority="105" operator="containsText" id="{50816B26-CA3B-42C8-AB8A-D23F6B52A42A}">
            <xm:f>NOT(ISERROR(SEARCH($E$18,W12)))</xm:f>
            <xm:f>$E$18</xm:f>
            <x14:dxf>
              <fill>
                <patternFill>
                  <bgColor theme="3" tint="0.39994506668294322"/>
                </patternFill>
              </fill>
            </x14:dxf>
          </x14:cfRule>
          <x14:cfRule type="containsText" priority="106" operator="containsText" id="{B79FC07E-64DA-4C94-8F63-94E45310FF19}">
            <xm:f>NOT(ISERROR(SEARCH($E$15,W12)))</xm:f>
            <xm:f>$E$15</xm:f>
            <x14:dxf>
              <fill>
                <patternFill>
                  <bgColor theme="6" tint="0.59996337778862885"/>
                </patternFill>
              </fill>
            </x14:dxf>
          </x14:cfRule>
          <x14:cfRule type="containsText" priority="107" operator="containsText" id="{0D0D9E5A-44F4-43BC-83B6-9E34E5920782}">
            <xm:f>NOT(ISERROR(SEARCH($E$14,W12)))</xm:f>
            <xm:f>$E$14</xm:f>
            <x14:dxf>
              <fill>
                <patternFill>
                  <bgColor theme="5" tint="0.59996337778862885"/>
                </patternFill>
              </fill>
            </x14:dxf>
          </x14:cfRule>
          <x14:cfRule type="containsText" priority="108" operator="containsText" id="{F13E3649-6527-4AA7-8807-FD14387A35C3}">
            <xm:f>NOT(ISERROR(SEARCH($E$13,W12)))</xm:f>
            <xm:f>$E$13</xm:f>
            <x14:dxf>
              <font>
                <color auto="1"/>
              </font>
              <fill>
                <patternFill>
                  <bgColor theme="3" tint="0.79998168889431442"/>
                </patternFill>
              </fill>
            </x14:dxf>
          </x14:cfRule>
          <xm:sqref>W12:Y15</xm:sqref>
        </x14:conditionalFormatting>
        <x14:conditionalFormatting xmlns:xm="http://schemas.microsoft.com/office/excel/2006/main">
          <x14:cfRule type="containsText" priority="97" operator="containsText" id="{439E4949-8639-49FA-B70C-ACE713594297}">
            <xm:f>NOT(ISERROR(SEARCH($E$20,W17)))</xm:f>
            <xm:f>$E$20</xm:f>
            <x14:dxf>
              <fill>
                <patternFill>
                  <bgColor rgb="FF00B050"/>
                </patternFill>
              </fill>
            </x14:dxf>
          </x14:cfRule>
          <x14:cfRule type="containsText" priority="98" operator="containsText" id="{B924E0BD-E508-487E-ACA1-C29905908131}">
            <xm:f>NOT(ISERROR(SEARCH($E$19,W17)))</xm:f>
            <xm:f>$E$19</xm:f>
            <x14:dxf>
              <fill>
                <patternFill>
                  <bgColor theme="9" tint="-0.24994659260841701"/>
                </patternFill>
              </fill>
            </x14:dxf>
          </x14:cfRule>
          <x14:cfRule type="containsText" priority="99" operator="containsText" id="{9F11A18B-C482-4455-8537-362B3FF4AD5B}">
            <xm:f>NOT(ISERROR(SEARCH($E$18,W17)))</xm:f>
            <xm:f>$E$18</xm:f>
            <x14:dxf>
              <fill>
                <patternFill>
                  <bgColor theme="3" tint="0.39994506668294322"/>
                </patternFill>
              </fill>
            </x14:dxf>
          </x14:cfRule>
          <x14:cfRule type="containsText" priority="100" operator="containsText" id="{C2ACB922-8F02-42A6-903D-98E6C6F74279}">
            <xm:f>NOT(ISERROR(SEARCH($E$15,W17)))</xm:f>
            <xm:f>$E$15</xm:f>
            <x14:dxf>
              <fill>
                <patternFill>
                  <bgColor theme="6" tint="0.59996337778862885"/>
                </patternFill>
              </fill>
            </x14:dxf>
          </x14:cfRule>
          <x14:cfRule type="containsText" priority="101" operator="containsText" id="{F9583D32-651D-4BDB-981E-D037D3F4D873}">
            <xm:f>NOT(ISERROR(SEARCH($E$14,W17)))</xm:f>
            <xm:f>$E$14</xm:f>
            <x14:dxf>
              <fill>
                <patternFill>
                  <bgColor theme="5" tint="0.59996337778862885"/>
                </patternFill>
              </fill>
            </x14:dxf>
          </x14:cfRule>
          <x14:cfRule type="containsText" priority="102" operator="containsText" id="{71D6B553-EE4E-4514-B9B9-37F3AC8D4854}">
            <xm:f>NOT(ISERROR(SEARCH($E$13,W17)))</xm:f>
            <xm:f>$E$13</xm:f>
            <x14:dxf>
              <font>
                <color auto="1"/>
              </font>
              <fill>
                <patternFill>
                  <bgColor theme="3" tint="0.79998168889431442"/>
                </patternFill>
              </fill>
            </x14:dxf>
          </x14:cfRule>
          <xm:sqref>W17:Y20</xm:sqref>
        </x14:conditionalFormatting>
        <x14:conditionalFormatting xmlns:xm="http://schemas.microsoft.com/office/excel/2006/main">
          <x14:cfRule type="containsText" priority="91" operator="containsText" id="{5C7C4A5E-4158-4770-A306-700C0F1530B2}">
            <xm:f>NOT(ISERROR(SEARCH($E$20,AA13)))</xm:f>
            <xm:f>$E$20</xm:f>
            <x14:dxf>
              <fill>
                <patternFill>
                  <bgColor rgb="FF00B050"/>
                </patternFill>
              </fill>
            </x14:dxf>
          </x14:cfRule>
          <x14:cfRule type="containsText" priority="92" operator="containsText" id="{C0ADB2FE-F7DF-4747-A47C-E96F9E7DAE72}">
            <xm:f>NOT(ISERROR(SEARCH($E$19,AA13)))</xm:f>
            <xm:f>$E$19</xm:f>
            <x14:dxf>
              <fill>
                <patternFill>
                  <bgColor theme="9" tint="-0.24994659260841701"/>
                </patternFill>
              </fill>
            </x14:dxf>
          </x14:cfRule>
          <x14:cfRule type="containsText" priority="93" operator="containsText" id="{95A49B33-5A50-4D3C-B43B-E3079C5D33F8}">
            <xm:f>NOT(ISERROR(SEARCH($E$18,AA13)))</xm:f>
            <xm:f>$E$18</xm:f>
            <x14:dxf>
              <fill>
                <patternFill>
                  <bgColor theme="3" tint="0.39994506668294322"/>
                </patternFill>
              </fill>
            </x14:dxf>
          </x14:cfRule>
          <x14:cfRule type="containsText" priority="94" operator="containsText" id="{322CB2FD-DD94-4091-A0F4-E00713B1419D}">
            <xm:f>NOT(ISERROR(SEARCH($E$15,AA13)))</xm:f>
            <xm:f>$E$15</xm:f>
            <x14:dxf>
              <fill>
                <patternFill>
                  <bgColor theme="6" tint="0.59996337778862885"/>
                </patternFill>
              </fill>
            </x14:dxf>
          </x14:cfRule>
          <x14:cfRule type="containsText" priority="95" operator="containsText" id="{59A9C8B3-89B8-4CFA-80C8-D8FBADFB55E7}">
            <xm:f>NOT(ISERROR(SEARCH($E$14,AA13)))</xm:f>
            <xm:f>$E$14</xm:f>
            <x14:dxf>
              <fill>
                <patternFill>
                  <bgColor theme="5" tint="0.59996337778862885"/>
                </patternFill>
              </fill>
            </x14:dxf>
          </x14:cfRule>
          <x14:cfRule type="containsText" priority="96" operator="containsText" id="{FC35FA1C-4625-459E-B31F-856A5CAC7AB6}">
            <xm:f>NOT(ISERROR(SEARCH($E$13,AA13)))</xm:f>
            <xm:f>$E$13</xm:f>
            <x14:dxf>
              <font>
                <color auto="1"/>
              </font>
              <fill>
                <patternFill>
                  <bgColor theme="3" tint="0.79998168889431442"/>
                </patternFill>
              </fill>
            </x14:dxf>
          </x14:cfRule>
          <xm:sqref>AA13:AC20</xm:sqref>
        </x14:conditionalFormatting>
        <x14:conditionalFormatting xmlns:xm="http://schemas.microsoft.com/office/excel/2006/main">
          <x14:cfRule type="containsText" priority="85" operator="containsText" id="{30794E3E-496C-44E2-A0CC-A3C8D68851F7}">
            <xm:f>NOT(ISERROR(SEARCH($E$20,L18)))</xm:f>
            <xm:f>$E$20</xm:f>
            <x14:dxf>
              <fill>
                <patternFill>
                  <bgColor rgb="FF00B050"/>
                </patternFill>
              </fill>
            </x14:dxf>
          </x14:cfRule>
          <x14:cfRule type="containsText" priority="86" operator="containsText" id="{073C0E3E-A9A0-4F4F-A259-D64D881469D5}">
            <xm:f>NOT(ISERROR(SEARCH($E$19,L18)))</xm:f>
            <xm:f>$E$19</xm:f>
            <x14:dxf>
              <fill>
                <patternFill>
                  <bgColor theme="9" tint="-0.24994659260841701"/>
                </patternFill>
              </fill>
            </x14:dxf>
          </x14:cfRule>
          <x14:cfRule type="containsText" priority="87" operator="containsText" id="{C1A1B084-FE68-4CEF-A3CA-6DDDA7DCB748}">
            <xm:f>NOT(ISERROR(SEARCH($E$18,L18)))</xm:f>
            <xm:f>$E$18</xm:f>
            <x14:dxf>
              <fill>
                <patternFill>
                  <bgColor theme="3" tint="0.39994506668294322"/>
                </patternFill>
              </fill>
            </x14:dxf>
          </x14:cfRule>
          <x14:cfRule type="containsText" priority="88" operator="containsText" id="{141B2488-CE59-48B3-AC65-B26A8CAC48A9}">
            <xm:f>NOT(ISERROR(SEARCH($E$15,L18)))</xm:f>
            <xm:f>$E$15</xm:f>
            <x14:dxf>
              <fill>
                <patternFill>
                  <bgColor theme="6" tint="0.59996337778862885"/>
                </patternFill>
              </fill>
            </x14:dxf>
          </x14:cfRule>
          <x14:cfRule type="containsText" priority="89" operator="containsText" id="{6ED852A5-405F-4FFE-B029-7457DF95BA64}">
            <xm:f>NOT(ISERROR(SEARCH($E$14,L18)))</xm:f>
            <xm:f>$E$14</xm:f>
            <x14:dxf>
              <fill>
                <patternFill>
                  <bgColor theme="5" tint="0.59996337778862885"/>
                </patternFill>
              </fill>
            </x14:dxf>
          </x14:cfRule>
          <x14:cfRule type="containsText" priority="90" operator="containsText" id="{D5D0F70E-C3A4-49C9-999C-E332B719B984}">
            <xm:f>NOT(ISERROR(SEARCH($E$13,L18)))</xm:f>
            <xm:f>$E$13</xm:f>
            <x14:dxf>
              <font>
                <color auto="1"/>
              </font>
              <fill>
                <patternFill>
                  <bgColor theme="3" tint="0.79998168889431442"/>
                </patternFill>
              </fill>
            </x14:dxf>
          </x14:cfRule>
          <xm:sqref>L18:L20</xm:sqref>
        </x14:conditionalFormatting>
        <x14:conditionalFormatting xmlns:xm="http://schemas.microsoft.com/office/excel/2006/main">
          <x14:cfRule type="containsText" priority="79" operator="containsText" id="{C419EDA3-B9A1-4F47-B8FB-FC7DADC9B45A}">
            <xm:f>NOT(ISERROR(SEARCH($E$20,J18)))</xm:f>
            <xm:f>$E$20</xm:f>
            <x14:dxf>
              <fill>
                <patternFill>
                  <bgColor rgb="FF00B050"/>
                </patternFill>
              </fill>
            </x14:dxf>
          </x14:cfRule>
          <x14:cfRule type="containsText" priority="80" operator="containsText" id="{A401976E-31CF-4FD7-B853-0AD4D20E653D}">
            <xm:f>NOT(ISERROR(SEARCH($E$19,J18)))</xm:f>
            <xm:f>$E$19</xm:f>
            <x14:dxf>
              <fill>
                <patternFill>
                  <bgColor theme="9" tint="-0.24994659260841701"/>
                </patternFill>
              </fill>
            </x14:dxf>
          </x14:cfRule>
          <x14:cfRule type="containsText" priority="81" operator="containsText" id="{75C3E670-2CDB-46DB-9B90-514D4BC53CA3}">
            <xm:f>NOT(ISERROR(SEARCH($E$18,J18)))</xm:f>
            <xm:f>$E$18</xm:f>
            <x14:dxf>
              <fill>
                <patternFill>
                  <bgColor theme="3" tint="0.39994506668294322"/>
                </patternFill>
              </fill>
            </x14:dxf>
          </x14:cfRule>
          <x14:cfRule type="containsText" priority="82" operator="containsText" id="{713013C5-3C45-4A58-AEAE-ECA83433EA89}">
            <xm:f>NOT(ISERROR(SEARCH($E$15,J18)))</xm:f>
            <xm:f>$E$15</xm:f>
            <x14:dxf>
              <fill>
                <patternFill>
                  <bgColor theme="6" tint="0.59996337778862885"/>
                </patternFill>
              </fill>
            </x14:dxf>
          </x14:cfRule>
          <x14:cfRule type="containsText" priority="83" operator="containsText" id="{3BEBFA40-48EC-4DDD-B84B-8ADC5C6DD228}">
            <xm:f>NOT(ISERROR(SEARCH($E$14,J18)))</xm:f>
            <xm:f>$E$14</xm:f>
            <x14:dxf>
              <fill>
                <patternFill>
                  <bgColor theme="5" tint="0.59996337778862885"/>
                </patternFill>
              </fill>
            </x14:dxf>
          </x14:cfRule>
          <x14:cfRule type="containsText" priority="84" operator="containsText" id="{C7531371-08E2-4460-972E-172B596A766C}">
            <xm:f>NOT(ISERROR(SEARCH($E$13,J18)))</xm:f>
            <xm:f>$E$13</xm:f>
            <x14:dxf>
              <font>
                <color auto="1"/>
              </font>
              <fill>
                <patternFill>
                  <bgColor theme="3" tint="0.79998168889431442"/>
                </patternFill>
              </fill>
            </x14:dxf>
          </x14:cfRule>
          <xm:sqref>J18:J20</xm:sqref>
        </x14:conditionalFormatting>
        <x14:conditionalFormatting xmlns:xm="http://schemas.microsoft.com/office/excel/2006/main">
          <x14:cfRule type="containsText" priority="73" operator="containsText" id="{37386DFA-C89B-4253-8F49-E8667EE35271}">
            <xm:f>NOT(ISERROR(SEARCH($E$20,A27)))</xm:f>
            <xm:f>$E$20</xm:f>
            <x14:dxf>
              <fill>
                <patternFill>
                  <bgColor rgb="FF00B050"/>
                </patternFill>
              </fill>
            </x14:dxf>
          </x14:cfRule>
          <x14:cfRule type="containsText" priority="74" operator="containsText" id="{DB87D602-DB49-4899-854C-D058B8A56BFC}">
            <xm:f>NOT(ISERROR(SEARCH($E$19,A27)))</xm:f>
            <xm:f>$E$19</xm:f>
            <x14:dxf>
              <fill>
                <patternFill>
                  <bgColor theme="9" tint="-0.24994659260841701"/>
                </patternFill>
              </fill>
            </x14:dxf>
          </x14:cfRule>
          <x14:cfRule type="containsText" priority="75" operator="containsText" id="{CC5D1076-E389-4985-83A9-C300B15141D4}">
            <xm:f>NOT(ISERROR(SEARCH($E$18,A27)))</xm:f>
            <xm:f>$E$18</xm:f>
            <x14:dxf>
              <fill>
                <patternFill>
                  <bgColor theme="3" tint="0.39994506668294322"/>
                </patternFill>
              </fill>
            </x14:dxf>
          </x14:cfRule>
          <x14:cfRule type="containsText" priority="76" operator="containsText" id="{F89F7F5C-EC8C-40D5-81CC-AB0EF3A9C07B}">
            <xm:f>NOT(ISERROR(SEARCH($E$15,A27)))</xm:f>
            <xm:f>$E$15</xm:f>
            <x14:dxf>
              <fill>
                <patternFill>
                  <bgColor theme="6" tint="0.59996337778862885"/>
                </patternFill>
              </fill>
            </x14:dxf>
          </x14:cfRule>
          <x14:cfRule type="containsText" priority="77" operator="containsText" id="{EFED9CDF-4A16-441C-9BB0-FAACA514F492}">
            <xm:f>NOT(ISERROR(SEARCH($E$14,A27)))</xm:f>
            <xm:f>$E$14</xm:f>
            <x14:dxf>
              <fill>
                <patternFill>
                  <bgColor theme="5" tint="0.59996337778862885"/>
                </patternFill>
              </fill>
            </x14:dxf>
          </x14:cfRule>
          <x14:cfRule type="containsText" priority="78" operator="containsText" id="{F504EF85-1B82-46AA-AF10-CA532396933D}">
            <xm:f>NOT(ISERROR(SEARCH($E$13,A27)))</xm:f>
            <xm:f>$E$13</xm:f>
            <x14:dxf>
              <font>
                <color auto="1"/>
              </font>
              <fill>
                <patternFill>
                  <bgColor theme="3" tint="0.79998168889431442"/>
                </patternFill>
              </fill>
            </x14:dxf>
          </x14:cfRule>
          <xm:sqref>A27:AG27</xm:sqref>
        </x14:conditionalFormatting>
        <x14:conditionalFormatting xmlns:xm="http://schemas.microsoft.com/office/excel/2006/main">
          <x14:cfRule type="containsText" priority="67" operator="containsText" id="{3D7DFA97-B3DD-424C-BF71-BD57C50C7154}">
            <xm:f>NOT(ISERROR(SEARCH($E$20,A33)))</xm:f>
            <xm:f>$E$20</xm:f>
            <x14:dxf>
              <fill>
                <patternFill>
                  <bgColor rgb="FF00B050"/>
                </patternFill>
              </fill>
            </x14:dxf>
          </x14:cfRule>
          <x14:cfRule type="containsText" priority="68" operator="containsText" id="{2703A70C-A0CC-454F-A3B7-91215033ABA2}">
            <xm:f>NOT(ISERROR(SEARCH($E$19,A33)))</xm:f>
            <xm:f>$E$19</xm:f>
            <x14:dxf>
              <fill>
                <patternFill>
                  <bgColor theme="9" tint="-0.24994659260841701"/>
                </patternFill>
              </fill>
            </x14:dxf>
          </x14:cfRule>
          <x14:cfRule type="containsText" priority="69" operator="containsText" id="{2E8B81BF-60AE-443F-916A-86F5AAD0BEE4}">
            <xm:f>NOT(ISERROR(SEARCH($E$18,A33)))</xm:f>
            <xm:f>$E$18</xm:f>
            <x14:dxf>
              <fill>
                <patternFill>
                  <bgColor theme="3" tint="0.39994506668294322"/>
                </patternFill>
              </fill>
            </x14:dxf>
          </x14:cfRule>
          <x14:cfRule type="containsText" priority="70" operator="containsText" id="{6CD38E6A-0C1E-4BAF-B6CB-710641E57163}">
            <xm:f>NOT(ISERROR(SEARCH($E$15,A33)))</xm:f>
            <xm:f>$E$15</xm:f>
            <x14:dxf>
              <fill>
                <patternFill>
                  <bgColor theme="6" tint="0.59996337778862885"/>
                </patternFill>
              </fill>
            </x14:dxf>
          </x14:cfRule>
          <x14:cfRule type="containsText" priority="71" operator="containsText" id="{A0EB4887-2AE0-4764-AEA7-A462EDF472D6}">
            <xm:f>NOT(ISERROR(SEARCH($E$14,A33)))</xm:f>
            <xm:f>$E$14</xm:f>
            <x14:dxf>
              <fill>
                <patternFill>
                  <bgColor theme="5" tint="0.59996337778862885"/>
                </patternFill>
              </fill>
            </x14:dxf>
          </x14:cfRule>
          <x14:cfRule type="containsText" priority="72" operator="containsText" id="{5970DAD7-45AA-4D9A-BB27-DF9CD4B169DA}">
            <xm:f>NOT(ISERROR(SEARCH($E$13,A33)))</xm:f>
            <xm:f>$E$13</xm:f>
            <x14:dxf>
              <font>
                <color auto="1"/>
              </font>
              <fill>
                <patternFill>
                  <bgColor theme="3" tint="0.79998168889431442"/>
                </patternFill>
              </fill>
            </x14:dxf>
          </x14:cfRule>
          <xm:sqref>A33:AG33</xm:sqref>
        </x14:conditionalFormatting>
        <x14:conditionalFormatting xmlns:xm="http://schemas.microsoft.com/office/excel/2006/main">
          <x14:cfRule type="containsText" priority="61" operator="containsText" id="{4CE7BA17-82F5-418F-96AC-F6865D0FAB9B}">
            <xm:f>NOT(ISERROR(SEARCH($E$20,A37)))</xm:f>
            <xm:f>$E$20</xm:f>
            <x14:dxf>
              <fill>
                <patternFill>
                  <bgColor rgb="FF00B050"/>
                </patternFill>
              </fill>
            </x14:dxf>
          </x14:cfRule>
          <x14:cfRule type="containsText" priority="62" operator="containsText" id="{08FF6230-8FF9-4110-9905-A2532F77421E}">
            <xm:f>NOT(ISERROR(SEARCH($E$19,A37)))</xm:f>
            <xm:f>$E$19</xm:f>
            <x14:dxf>
              <fill>
                <patternFill>
                  <bgColor theme="9" tint="-0.24994659260841701"/>
                </patternFill>
              </fill>
            </x14:dxf>
          </x14:cfRule>
          <x14:cfRule type="containsText" priority="63" operator="containsText" id="{0D84453C-FD5E-4F1D-9B63-1E55E141839B}">
            <xm:f>NOT(ISERROR(SEARCH($E$18,A37)))</xm:f>
            <xm:f>$E$18</xm:f>
            <x14:dxf>
              <fill>
                <patternFill>
                  <bgColor theme="3" tint="0.39994506668294322"/>
                </patternFill>
              </fill>
            </x14:dxf>
          </x14:cfRule>
          <x14:cfRule type="containsText" priority="64" operator="containsText" id="{D4F247F2-194B-4B43-91AD-7B7DA826A0C4}">
            <xm:f>NOT(ISERROR(SEARCH($E$15,A37)))</xm:f>
            <xm:f>$E$15</xm:f>
            <x14:dxf>
              <fill>
                <patternFill>
                  <bgColor theme="6" tint="0.59996337778862885"/>
                </patternFill>
              </fill>
            </x14:dxf>
          </x14:cfRule>
          <x14:cfRule type="containsText" priority="65" operator="containsText" id="{11D04196-B121-431E-85F3-A39640D666D9}">
            <xm:f>NOT(ISERROR(SEARCH($E$14,A37)))</xm:f>
            <xm:f>$E$14</xm:f>
            <x14:dxf>
              <fill>
                <patternFill>
                  <bgColor theme="5" tint="0.59996337778862885"/>
                </patternFill>
              </fill>
            </x14:dxf>
          </x14:cfRule>
          <x14:cfRule type="containsText" priority="66" operator="containsText" id="{8584A3B7-F583-4C72-9290-20CC30C3015B}">
            <xm:f>NOT(ISERROR(SEARCH($E$13,A37)))</xm:f>
            <xm:f>$E$13</xm:f>
            <x14:dxf>
              <font>
                <color auto="1"/>
              </font>
              <fill>
                <patternFill>
                  <bgColor theme="3" tint="0.79998168889431442"/>
                </patternFill>
              </fill>
            </x14:dxf>
          </x14:cfRule>
          <xm:sqref>A37:AG37</xm:sqref>
        </x14:conditionalFormatting>
        <x14:conditionalFormatting xmlns:xm="http://schemas.microsoft.com/office/excel/2006/main">
          <x14:cfRule type="containsText" priority="55" operator="containsText" id="{88EB0B75-CB60-426D-80B2-A250F7964C0F}">
            <xm:f>NOT(ISERROR(SEARCH($E$20,E37)))</xm:f>
            <xm:f>$E$20</xm:f>
            <x14:dxf>
              <fill>
                <patternFill>
                  <bgColor rgb="FF00B050"/>
                </patternFill>
              </fill>
            </x14:dxf>
          </x14:cfRule>
          <x14:cfRule type="containsText" priority="56" operator="containsText" id="{CDD542D7-C31C-4777-922F-FAFB3F8A85EB}">
            <xm:f>NOT(ISERROR(SEARCH($E$19,E37)))</xm:f>
            <xm:f>$E$19</xm:f>
            <x14:dxf>
              <fill>
                <patternFill>
                  <bgColor theme="9" tint="-0.24994659260841701"/>
                </patternFill>
              </fill>
            </x14:dxf>
          </x14:cfRule>
          <x14:cfRule type="containsText" priority="57" operator="containsText" id="{F5B72760-0956-4CA4-BADD-7E2AD297FDF7}">
            <xm:f>NOT(ISERROR(SEARCH($E$18,E37)))</xm:f>
            <xm:f>$E$18</xm:f>
            <x14:dxf>
              <fill>
                <patternFill>
                  <bgColor theme="3" tint="0.39994506668294322"/>
                </patternFill>
              </fill>
            </x14:dxf>
          </x14:cfRule>
          <x14:cfRule type="containsText" priority="58" operator="containsText" id="{70C2654F-B438-4733-BAF1-8756EAD7A304}">
            <xm:f>NOT(ISERROR(SEARCH($E$15,E37)))</xm:f>
            <xm:f>$E$15</xm:f>
            <x14:dxf>
              <fill>
                <patternFill>
                  <bgColor theme="6" tint="0.59996337778862885"/>
                </patternFill>
              </fill>
            </x14:dxf>
          </x14:cfRule>
          <x14:cfRule type="containsText" priority="59" operator="containsText" id="{927F1D7C-A8D0-4738-9DEF-0F7DF59208D1}">
            <xm:f>NOT(ISERROR(SEARCH($E$14,E37)))</xm:f>
            <xm:f>$E$14</xm:f>
            <x14:dxf>
              <fill>
                <patternFill>
                  <bgColor theme="5" tint="0.59996337778862885"/>
                </patternFill>
              </fill>
            </x14:dxf>
          </x14:cfRule>
          <x14:cfRule type="containsText" priority="60" operator="containsText" id="{BBC25241-E0DD-4894-A423-B1A660FFD7F0}">
            <xm:f>NOT(ISERROR(SEARCH($E$13,E37)))</xm:f>
            <xm:f>$E$13</xm:f>
            <x14:dxf>
              <font>
                <color auto="1"/>
              </font>
              <fill>
                <patternFill>
                  <bgColor theme="3" tint="0.79998168889431442"/>
                </patternFill>
              </fill>
            </x14:dxf>
          </x14:cfRule>
          <xm:sqref>E37:F37</xm:sqref>
        </x14:conditionalFormatting>
        <x14:conditionalFormatting xmlns:xm="http://schemas.microsoft.com/office/excel/2006/main">
          <x14:cfRule type="containsText" priority="49" operator="containsText" id="{09454DF8-F4E2-4D6D-A238-157C672E9941}">
            <xm:f>NOT(ISERROR(SEARCH($E$20,E43)))</xm:f>
            <xm:f>$E$20</xm:f>
            <x14:dxf>
              <fill>
                <patternFill>
                  <bgColor rgb="FF00B050"/>
                </patternFill>
              </fill>
            </x14:dxf>
          </x14:cfRule>
          <x14:cfRule type="containsText" priority="50" operator="containsText" id="{A8C57947-884F-40CF-8087-7D34C5E86869}">
            <xm:f>NOT(ISERROR(SEARCH($E$19,E43)))</xm:f>
            <xm:f>$E$19</xm:f>
            <x14:dxf>
              <fill>
                <patternFill>
                  <bgColor theme="9" tint="-0.24994659260841701"/>
                </patternFill>
              </fill>
            </x14:dxf>
          </x14:cfRule>
          <x14:cfRule type="containsText" priority="51" operator="containsText" id="{1116EAEA-F0DE-44EC-A747-1FC28D8DE3F8}">
            <xm:f>NOT(ISERROR(SEARCH($E$18,E43)))</xm:f>
            <xm:f>$E$18</xm:f>
            <x14:dxf>
              <fill>
                <patternFill>
                  <bgColor theme="3" tint="0.39994506668294322"/>
                </patternFill>
              </fill>
            </x14:dxf>
          </x14:cfRule>
          <x14:cfRule type="containsText" priority="52" operator="containsText" id="{63CD982C-A09A-4081-B4D6-0DB6EA53BE8F}">
            <xm:f>NOT(ISERROR(SEARCH($E$15,E43)))</xm:f>
            <xm:f>$E$15</xm:f>
            <x14:dxf>
              <fill>
                <patternFill>
                  <bgColor theme="6" tint="0.59996337778862885"/>
                </patternFill>
              </fill>
            </x14:dxf>
          </x14:cfRule>
          <x14:cfRule type="containsText" priority="53" operator="containsText" id="{02555507-56A0-4E8E-AE51-827B2C1168F2}">
            <xm:f>NOT(ISERROR(SEARCH($E$14,E43)))</xm:f>
            <xm:f>$E$14</xm:f>
            <x14:dxf>
              <fill>
                <patternFill>
                  <bgColor theme="5" tint="0.59996337778862885"/>
                </patternFill>
              </fill>
            </x14:dxf>
          </x14:cfRule>
          <x14:cfRule type="containsText" priority="54" operator="containsText" id="{B72BDCB8-7D7C-4A89-8446-E2C3871C4BA1}">
            <xm:f>NOT(ISERROR(SEARCH($E$13,E43)))</xm:f>
            <xm:f>$E$13</xm:f>
            <x14:dxf>
              <font>
                <color auto="1"/>
              </font>
              <fill>
                <patternFill>
                  <bgColor theme="3" tint="0.79998168889431442"/>
                </patternFill>
              </fill>
            </x14:dxf>
          </x14:cfRule>
          <xm:sqref>E43</xm:sqref>
        </x14:conditionalFormatting>
        <x14:conditionalFormatting xmlns:xm="http://schemas.microsoft.com/office/excel/2006/main">
          <x14:cfRule type="containsText" priority="43" operator="containsText" id="{B895D582-FD00-444E-BD39-4E12EA3C2B0B}">
            <xm:f>NOT(ISERROR(SEARCH($E$20,G43)))</xm:f>
            <xm:f>$E$20</xm:f>
            <x14:dxf>
              <fill>
                <patternFill>
                  <bgColor rgb="FF00B050"/>
                </patternFill>
              </fill>
            </x14:dxf>
          </x14:cfRule>
          <x14:cfRule type="containsText" priority="44" operator="containsText" id="{08B57F98-09B8-461E-8ED4-D6D86843C0F9}">
            <xm:f>NOT(ISERROR(SEARCH($E$19,G43)))</xm:f>
            <xm:f>$E$19</xm:f>
            <x14:dxf>
              <fill>
                <patternFill>
                  <bgColor theme="9" tint="-0.24994659260841701"/>
                </patternFill>
              </fill>
            </x14:dxf>
          </x14:cfRule>
          <x14:cfRule type="containsText" priority="45" operator="containsText" id="{DFF1B6F7-AC4B-4C62-AA21-9C344ACF9CDA}">
            <xm:f>NOT(ISERROR(SEARCH($E$18,G43)))</xm:f>
            <xm:f>$E$18</xm:f>
            <x14:dxf>
              <fill>
                <patternFill>
                  <bgColor theme="3" tint="0.39994506668294322"/>
                </patternFill>
              </fill>
            </x14:dxf>
          </x14:cfRule>
          <x14:cfRule type="containsText" priority="46" operator="containsText" id="{9DCEC5F6-E43C-49EA-A0BD-5D64DC77669E}">
            <xm:f>NOT(ISERROR(SEARCH($E$15,G43)))</xm:f>
            <xm:f>$E$15</xm:f>
            <x14:dxf>
              <fill>
                <patternFill>
                  <bgColor theme="6" tint="0.59996337778862885"/>
                </patternFill>
              </fill>
            </x14:dxf>
          </x14:cfRule>
          <x14:cfRule type="containsText" priority="47" operator="containsText" id="{2E13371E-6D28-4993-AAAD-51E51B62E3B7}">
            <xm:f>NOT(ISERROR(SEARCH($E$14,G43)))</xm:f>
            <xm:f>$E$14</xm:f>
            <x14:dxf>
              <fill>
                <patternFill>
                  <bgColor theme="5" tint="0.59996337778862885"/>
                </patternFill>
              </fill>
            </x14:dxf>
          </x14:cfRule>
          <x14:cfRule type="containsText" priority="48" operator="containsText" id="{1C711E4C-A5F9-4F7E-B9F3-DB0336C8ED67}">
            <xm:f>NOT(ISERROR(SEARCH($E$13,G43)))</xm:f>
            <xm:f>$E$13</xm:f>
            <x14:dxf>
              <font>
                <color auto="1"/>
              </font>
              <fill>
                <patternFill>
                  <bgColor theme="3" tint="0.79998168889431442"/>
                </patternFill>
              </fill>
            </x14:dxf>
          </x14:cfRule>
          <xm:sqref>G43:I43</xm:sqref>
        </x14:conditionalFormatting>
        <x14:conditionalFormatting xmlns:xm="http://schemas.microsoft.com/office/excel/2006/main">
          <x14:cfRule type="containsText" priority="37" operator="containsText" id="{4031E8E9-588A-4798-B2CD-3C02B5E6BE83}">
            <xm:f>NOT(ISERROR(SEARCH($E$20,K43)))</xm:f>
            <xm:f>$E$20</xm:f>
            <x14:dxf>
              <fill>
                <patternFill>
                  <bgColor rgb="FF00B050"/>
                </patternFill>
              </fill>
            </x14:dxf>
          </x14:cfRule>
          <x14:cfRule type="containsText" priority="38" operator="containsText" id="{58F18CCB-75EB-4B0A-B058-A5243665B43F}">
            <xm:f>NOT(ISERROR(SEARCH($E$19,K43)))</xm:f>
            <xm:f>$E$19</xm:f>
            <x14:dxf>
              <fill>
                <patternFill>
                  <bgColor theme="9" tint="-0.24994659260841701"/>
                </patternFill>
              </fill>
            </x14:dxf>
          </x14:cfRule>
          <x14:cfRule type="containsText" priority="39" operator="containsText" id="{7235AAE2-759C-4C4A-8EF1-6E1EAA14BC8D}">
            <xm:f>NOT(ISERROR(SEARCH($E$18,K43)))</xm:f>
            <xm:f>$E$18</xm:f>
            <x14:dxf>
              <fill>
                <patternFill>
                  <bgColor theme="3" tint="0.39994506668294322"/>
                </patternFill>
              </fill>
            </x14:dxf>
          </x14:cfRule>
          <x14:cfRule type="containsText" priority="40" operator="containsText" id="{00B1896A-A8DD-45C2-A657-F34CBCE6339E}">
            <xm:f>NOT(ISERROR(SEARCH($E$15,K43)))</xm:f>
            <xm:f>$E$15</xm:f>
            <x14:dxf>
              <fill>
                <patternFill>
                  <bgColor theme="6" tint="0.59996337778862885"/>
                </patternFill>
              </fill>
            </x14:dxf>
          </x14:cfRule>
          <x14:cfRule type="containsText" priority="41" operator="containsText" id="{2C6F800D-59F1-46F9-862F-4018737F276C}">
            <xm:f>NOT(ISERROR(SEARCH($E$14,K43)))</xm:f>
            <xm:f>$E$14</xm:f>
            <x14:dxf>
              <fill>
                <patternFill>
                  <bgColor theme="5" tint="0.59996337778862885"/>
                </patternFill>
              </fill>
            </x14:dxf>
          </x14:cfRule>
          <x14:cfRule type="containsText" priority="42" operator="containsText" id="{471C55DF-FA16-4330-AAC6-AED64FDB5A45}">
            <xm:f>NOT(ISERROR(SEARCH($E$13,K43)))</xm:f>
            <xm:f>$E$13</xm:f>
            <x14:dxf>
              <font>
                <color auto="1"/>
              </font>
              <fill>
                <patternFill>
                  <bgColor theme="3" tint="0.79998168889431442"/>
                </patternFill>
              </fill>
            </x14:dxf>
          </x14:cfRule>
          <xm:sqref>K43:M43</xm:sqref>
        </x14:conditionalFormatting>
        <x14:conditionalFormatting xmlns:xm="http://schemas.microsoft.com/office/excel/2006/main">
          <x14:cfRule type="containsText" priority="31" operator="containsText" id="{98CBB7E6-C080-43D4-9316-261DCB667025}">
            <xm:f>NOT(ISERROR(SEARCH($E$20,E46)))</xm:f>
            <xm:f>$E$20</xm:f>
            <x14:dxf>
              <fill>
                <patternFill>
                  <bgColor rgb="FF00B050"/>
                </patternFill>
              </fill>
            </x14:dxf>
          </x14:cfRule>
          <x14:cfRule type="containsText" priority="32" operator="containsText" id="{A8BB331D-2EE5-4B9B-A74B-4FBCDC18B221}">
            <xm:f>NOT(ISERROR(SEARCH($E$19,E46)))</xm:f>
            <xm:f>$E$19</xm:f>
            <x14:dxf>
              <fill>
                <patternFill>
                  <bgColor theme="9" tint="-0.24994659260841701"/>
                </patternFill>
              </fill>
            </x14:dxf>
          </x14:cfRule>
          <x14:cfRule type="containsText" priority="33" operator="containsText" id="{BCA63F87-7E8D-43E7-9E98-F449CA7C6CDD}">
            <xm:f>NOT(ISERROR(SEARCH($E$18,E46)))</xm:f>
            <xm:f>$E$18</xm:f>
            <x14:dxf>
              <fill>
                <patternFill>
                  <bgColor theme="3" tint="0.39994506668294322"/>
                </patternFill>
              </fill>
            </x14:dxf>
          </x14:cfRule>
          <x14:cfRule type="containsText" priority="34" operator="containsText" id="{563D69D1-FB88-46A1-9D32-C3DF6220CA6A}">
            <xm:f>NOT(ISERROR(SEARCH($E$15,E46)))</xm:f>
            <xm:f>$E$15</xm:f>
            <x14:dxf>
              <fill>
                <patternFill>
                  <bgColor theme="6" tint="0.59996337778862885"/>
                </patternFill>
              </fill>
            </x14:dxf>
          </x14:cfRule>
          <x14:cfRule type="containsText" priority="35" operator="containsText" id="{824A1604-8DD8-4DBC-A0A0-3BFCBC99AD87}">
            <xm:f>NOT(ISERROR(SEARCH($E$14,E46)))</xm:f>
            <xm:f>$E$14</xm:f>
            <x14:dxf>
              <fill>
                <patternFill>
                  <bgColor theme="5" tint="0.59996337778862885"/>
                </patternFill>
              </fill>
            </x14:dxf>
          </x14:cfRule>
          <x14:cfRule type="containsText" priority="36" operator="containsText" id="{0D49D3E3-7332-42C8-BEFC-8A77E3D6A755}">
            <xm:f>NOT(ISERROR(SEARCH($E$13,E46)))</xm:f>
            <xm:f>$E$13</xm:f>
            <x14:dxf>
              <font>
                <color auto="1"/>
              </font>
              <fill>
                <patternFill>
                  <bgColor theme="3" tint="0.79998168889431442"/>
                </patternFill>
              </fill>
            </x14:dxf>
          </x14:cfRule>
          <xm:sqref>E46</xm:sqref>
        </x14:conditionalFormatting>
        <x14:conditionalFormatting xmlns:xm="http://schemas.microsoft.com/office/excel/2006/main">
          <x14:cfRule type="containsText" priority="25" operator="containsText" id="{79C61840-D6CA-4011-9564-7F65A84861A0}">
            <xm:f>NOT(ISERROR(SEARCH($E$20,G46)))</xm:f>
            <xm:f>$E$20</xm:f>
            <x14:dxf>
              <fill>
                <patternFill>
                  <bgColor rgb="FF00B050"/>
                </patternFill>
              </fill>
            </x14:dxf>
          </x14:cfRule>
          <x14:cfRule type="containsText" priority="26" operator="containsText" id="{F91162AE-1E98-43C5-AF7B-FC648D9E64B8}">
            <xm:f>NOT(ISERROR(SEARCH($E$19,G46)))</xm:f>
            <xm:f>$E$19</xm:f>
            <x14:dxf>
              <fill>
                <patternFill>
                  <bgColor theme="9" tint="-0.24994659260841701"/>
                </patternFill>
              </fill>
            </x14:dxf>
          </x14:cfRule>
          <x14:cfRule type="containsText" priority="27" operator="containsText" id="{4EB3FB40-E7FA-4D6A-9893-CF5379620F15}">
            <xm:f>NOT(ISERROR(SEARCH($E$18,G46)))</xm:f>
            <xm:f>$E$18</xm:f>
            <x14:dxf>
              <fill>
                <patternFill>
                  <bgColor theme="3" tint="0.39994506668294322"/>
                </patternFill>
              </fill>
            </x14:dxf>
          </x14:cfRule>
          <x14:cfRule type="containsText" priority="28" operator="containsText" id="{907863E3-73BF-4E76-B0CB-9DE8072207FD}">
            <xm:f>NOT(ISERROR(SEARCH($E$15,G46)))</xm:f>
            <xm:f>$E$15</xm:f>
            <x14:dxf>
              <fill>
                <patternFill>
                  <bgColor theme="6" tint="0.59996337778862885"/>
                </patternFill>
              </fill>
            </x14:dxf>
          </x14:cfRule>
          <x14:cfRule type="containsText" priority="29" operator="containsText" id="{03FAF2C5-3030-4FC0-92AE-DB1B601ECBCB}">
            <xm:f>NOT(ISERROR(SEARCH($E$14,G46)))</xm:f>
            <xm:f>$E$14</xm:f>
            <x14:dxf>
              <fill>
                <patternFill>
                  <bgColor theme="5" tint="0.59996337778862885"/>
                </patternFill>
              </fill>
            </x14:dxf>
          </x14:cfRule>
          <x14:cfRule type="containsText" priority="30" operator="containsText" id="{6F2F18C9-DBBF-4F44-9954-2E76BE96CF56}">
            <xm:f>NOT(ISERROR(SEARCH($E$13,G46)))</xm:f>
            <xm:f>$E$13</xm:f>
            <x14:dxf>
              <font>
                <color auto="1"/>
              </font>
              <fill>
                <patternFill>
                  <bgColor theme="3" tint="0.79998168889431442"/>
                </patternFill>
              </fill>
            </x14:dxf>
          </x14:cfRule>
          <xm:sqref>G46:I46</xm:sqref>
        </x14:conditionalFormatting>
        <x14:conditionalFormatting xmlns:xm="http://schemas.microsoft.com/office/excel/2006/main">
          <x14:cfRule type="containsText" priority="19" operator="containsText" id="{D558B36B-DF44-4FEB-BDF4-F0FAEFA142AB}">
            <xm:f>NOT(ISERROR(SEARCH($E$20,K46)))</xm:f>
            <xm:f>$E$20</xm:f>
            <x14:dxf>
              <fill>
                <patternFill>
                  <bgColor rgb="FF00B050"/>
                </patternFill>
              </fill>
            </x14:dxf>
          </x14:cfRule>
          <x14:cfRule type="containsText" priority="20" operator="containsText" id="{D207E4DD-8556-4079-8351-180FD6FECD66}">
            <xm:f>NOT(ISERROR(SEARCH($E$19,K46)))</xm:f>
            <xm:f>$E$19</xm:f>
            <x14:dxf>
              <fill>
                <patternFill>
                  <bgColor theme="9" tint="-0.24994659260841701"/>
                </patternFill>
              </fill>
            </x14:dxf>
          </x14:cfRule>
          <x14:cfRule type="containsText" priority="21" operator="containsText" id="{85420E8F-3D4A-4CCB-804A-4485EB123704}">
            <xm:f>NOT(ISERROR(SEARCH($E$18,K46)))</xm:f>
            <xm:f>$E$18</xm:f>
            <x14:dxf>
              <fill>
                <patternFill>
                  <bgColor theme="3" tint="0.39994506668294322"/>
                </patternFill>
              </fill>
            </x14:dxf>
          </x14:cfRule>
          <x14:cfRule type="containsText" priority="22" operator="containsText" id="{D31B5561-5883-4741-A539-1AFC3B328AE7}">
            <xm:f>NOT(ISERROR(SEARCH($E$15,K46)))</xm:f>
            <xm:f>$E$15</xm:f>
            <x14:dxf>
              <fill>
                <patternFill>
                  <bgColor theme="6" tint="0.59996337778862885"/>
                </patternFill>
              </fill>
            </x14:dxf>
          </x14:cfRule>
          <x14:cfRule type="containsText" priority="23" operator="containsText" id="{FE6BCC27-BCCB-457E-90FC-62F20857F818}">
            <xm:f>NOT(ISERROR(SEARCH($E$14,K46)))</xm:f>
            <xm:f>$E$14</xm:f>
            <x14:dxf>
              <fill>
                <patternFill>
                  <bgColor theme="5" tint="0.59996337778862885"/>
                </patternFill>
              </fill>
            </x14:dxf>
          </x14:cfRule>
          <x14:cfRule type="containsText" priority="24" operator="containsText" id="{29E25C5D-0C43-4659-B9EC-E2A7EAC6617F}">
            <xm:f>NOT(ISERROR(SEARCH($E$13,K46)))</xm:f>
            <xm:f>$E$13</xm:f>
            <x14:dxf>
              <font>
                <color auto="1"/>
              </font>
              <fill>
                <patternFill>
                  <bgColor theme="3" tint="0.79998168889431442"/>
                </patternFill>
              </fill>
            </x14:dxf>
          </x14:cfRule>
          <xm:sqref>K46:M46</xm:sqref>
        </x14:conditionalFormatting>
        <x14:conditionalFormatting xmlns:xm="http://schemas.microsoft.com/office/excel/2006/main">
          <x14:cfRule type="containsText" priority="13" operator="containsText" id="{FEA9EB7F-7791-4E80-BE1F-BFACCF6B45D6}">
            <xm:f>NOT(ISERROR(SEARCH($E$20,E49)))</xm:f>
            <xm:f>$E$20</xm:f>
            <x14:dxf>
              <fill>
                <patternFill>
                  <bgColor rgb="FF00B050"/>
                </patternFill>
              </fill>
            </x14:dxf>
          </x14:cfRule>
          <x14:cfRule type="containsText" priority="14" operator="containsText" id="{A4051FF6-8DD1-4CAB-94E2-0CE83B2179DD}">
            <xm:f>NOT(ISERROR(SEARCH($E$19,E49)))</xm:f>
            <xm:f>$E$19</xm:f>
            <x14:dxf>
              <fill>
                <patternFill>
                  <bgColor theme="9" tint="-0.24994659260841701"/>
                </patternFill>
              </fill>
            </x14:dxf>
          </x14:cfRule>
          <x14:cfRule type="containsText" priority="15" operator="containsText" id="{34741ABF-F4DF-4623-9E81-212613D3BD80}">
            <xm:f>NOT(ISERROR(SEARCH($E$18,E49)))</xm:f>
            <xm:f>$E$18</xm:f>
            <x14:dxf>
              <fill>
                <patternFill>
                  <bgColor theme="3" tint="0.39994506668294322"/>
                </patternFill>
              </fill>
            </x14:dxf>
          </x14:cfRule>
          <x14:cfRule type="containsText" priority="16" operator="containsText" id="{3E4EE597-77E1-46F0-8BA2-B3E6D5A410B8}">
            <xm:f>NOT(ISERROR(SEARCH($E$15,E49)))</xm:f>
            <xm:f>$E$15</xm:f>
            <x14:dxf>
              <fill>
                <patternFill>
                  <bgColor theme="6" tint="0.59996337778862885"/>
                </patternFill>
              </fill>
            </x14:dxf>
          </x14:cfRule>
          <x14:cfRule type="containsText" priority="17" operator="containsText" id="{2168EAA9-1543-48B2-B993-295CCDF09A96}">
            <xm:f>NOT(ISERROR(SEARCH($E$14,E49)))</xm:f>
            <xm:f>$E$14</xm:f>
            <x14:dxf>
              <fill>
                <patternFill>
                  <bgColor theme="5" tint="0.59996337778862885"/>
                </patternFill>
              </fill>
            </x14:dxf>
          </x14:cfRule>
          <x14:cfRule type="containsText" priority="18" operator="containsText" id="{E3E22EA0-0D22-463C-ACD1-2FCCAF8D0DAB}">
            <xm:f>NOT(ISERROR(SEARCH($E$13,E49)))</xm:f>
            <xm:f>$E$13</xm:f>
            <x14:dxf>
              <font>
                <color auto="1"/>
              </font>
              <fill>
                <patternFill>
                  <bgColor theme="3" tint="0.79998168889431442"/>
                </patternFill>
              </fill>
            </x14:dxf>
          </x14:cfRule>
          <xm:sqref>E49</xm:sqref>
        </x14:conditionalFormatting>
        <x14:conditionalFormatting xmlns:xm="http://schemas.microsoft.com/office/excel/2006/main">
          <x14:cfRule type="containsText" priority="7" operator="containsText" id="{2ACB531E-F995-44B9-97FE-7EDBF1186F49}">
            <xm:f>NOT(ISERROR(SEARCH($E$20,G49)))</xm:f>
            <xm:f>$E$20</xm:f>
            <x14:dxf>
              <fill>
                <patternFill>
                  <bgColor rgb="FF00B050"/>
                </patternFill>
              </fill>
            </x14:dxf>
          </x14:cfRule>
          <x14:cfRule type="containsText" priority="8" operator="containsText" id="{7F6D8C0D-A24F-4651-B50A-891C113FF2A9}">
            <xm:f>NOT(ISERROR(SEARCH($E$19,G49)))</xm:f>
            <xm:f>$E$19</xm:f>
            <x14:dxf>
              <fill>
                <patternFill>
                  <bgColor theme="9" tint="-0.24994659260841701"/>
                </patternFill>
              </fill>
            </x14:dxf>
          </x14:cfRule>
          <x14:cfRule type="containsText" priority="9" operator="containsText" id="{8E4E7D6E-D6B3-4C55-8FE4-E86DED1D0C78}">
            <xm:f>NOT(ISERROR(SEARCH($E$18,G49)))</xm:f>
            <xm:f>$E$18</xm:f>
            <x14:dxf>
              <fill>
                <patternFill>
                  <bgColor theme="3" tint="0.39994506668294322"/>
                </patternFill>
              </fill>
            </x14:dxf>
          </x14:cfRule>
          <x14:cfRule type="containsText" priority="10" operator="containsText" id="{81CC2D8D-73AA-47FF-A176-3C94CB6E2658}">
            <xm:f>NOT(ISERROR(SEARCH($E$15,G49)))</xm:f>
            <xm:f>$E$15</xm:f>
            <x14:dxf>
              <fill>
                <patternFill>
                  <bgColor theme="6" tint="0.59996337778862885"/>
                </patternFill>
              </fill>
            </x14:dxf>
          </x14:cfRule>
          <x14:cfRule type="containsText" priority="11" operator="containsText" id="{D79E39EE-7F0A-456A-AA52-E10484D61D9F}">
            <xm:f>NOT(ISERROR(SEARCH($E$14,G49)))</xm:f>
            <xm:f>$E$14</xm:f>
            <x14:dxf>
              <fill>
                <patternFill>
                  <bgColor theme="5" tint="0.59996337778862885"/>
                </patternFill>
              </fill>
            </x14:dxf>
          </x14:cfRule>
          <x14:cfRule type="containsText" priority="12" operator="containsText" id="{2C6547E3-6536-4689-A2ED-826C0DF9A4BD}">
            <xm:f>NOT(ISERROR(SEARCH($E$13,G49)))</xm:f>
            <xm:f>$E$13</xm:f>
            <x14:dxf>
              <font>
                <color auto="1"/>
              </font>
              <fill>
                <patternFill>
                  <bgColor theme="3" tint="0.79998168889431442"/>
                </patternFill>
              </fill>
            </x14:dxf>
          </x14:cfRule>
          <xm:sqref>G49:I49</xm:sqref>
        </x14:conditionalFormatting>
        <x14:conditionalFormatting xmlns:xm="http://schemas.microsoft.com/office/excel/2006/main">
          <x14:cfRule type="containsText" priority="1" operator="containsText" id="{E65A3ECC-1EDC-4725-827B-74A9665322C6}">
            <xm:f>NOT(ISERROR(SEARCH($E$20,K49)))</xm:f>
            <xm:f>$E$20</xm:f>
            <x14:dxf>
              <fill>
                <patternFill>
                  <bgColor rgb="FF00B050"/>
                </patternFill>
              </fill>
            </x14:dxf>
          </x14:cfRule>
          <x14:cfRule type="containsText" priority="2" operator="containsText" id="{98E76444-D7C2-49DE-928E-3CAF8923919F}">
            <xm:f>NOT(ISERROR(SEARCH($E$19,K49)))</xm:f>
            <xm:f>$E$19</xm:f>
            <x14:dxf>
              <fill>
                <patternFill>
                  <bgColor theme="9" tint="-0.24994659260841701"/>
                </patternFill>
              </fill>
            </x14:dxf>
          </x14:cfRule>
          <x14:cfRule type="containsText" priority="3" operator="containsText" id="{8F1D1CDC-2E66-4FB9-A8A0-6981536C6B85}">
            <xm:f>NOT(ISERROR(SEARCH($E$18,K49)))</xm:f>
            <xm:f>$E$18</xm:f>
            <x14:dxf>
              <fill>
                <patternFill>
                  <bgColor theme="3" tint="0.39994506668294322"/>
                </patternFill>
              </fill>
            </x14:dxf>
          </x14:cfRule>
          <x14:cfRule type="containsText" priority="4" operator="containsText" id="{0F501A89-4585-4692-A75D-BB2E89053513}">
            <xm:f>NOT(ISERROR(SEARCH($E$15,K49)))</xm:f>
            <xm:f>$E$15</xm:f>
            <x14:dxf>
              <fill>
                <patternFill>
                  <bgColor theme="6" tint="0.59996337778862885"/>
                </patternFill>
              </fill>
            </x14:dxf>
          </x14:cfRule>
          <x14:cfRule type="containsText" priority="5" operator="containsText" id="{52EAC357-F779-4775-8CC0-B9B42A6D0BF4}">
            <xm:f>NOT(ISERROR(SEARCH($E$14,K49)))</xm:f>
            <xm:f>$E$14</xm:f>
            <x14:dxf>
              <fill>
                <patternFill>
                  <bgColor theme="5" tint="0.59996337778862885"/>
                </patternFill>
              </fill>
            </x14:dxf>
          </x14:cfRule>
          <x14:cfRule type="containsText" priority="6" operator="containsText" id="{8194E45F-D36B-4994-8F36-9470CBD2BDB6}">
            <xm:f>NOT(ISERROR(SEARCH($E$13,K49)))</xm:f>
            <xm:f>$E$13</xm:f>
            <x14:dxf>
              <font>
                <color auto="1"/>
              </font>
              <fill>
                <patternFill>
                  <bgColor theme="3" tint="0.79998168889431442"/>
                </patternFill>
              </fill>
            </x14:dxf>
          </x14:cfRule>
          <xm:sqref>K49:M49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V45"/>
  <sheetViews>
    <sheetView showGridLines="0" view="pageLayout" topLeftCell="A16" zoomScale="115" zoomScaleNormal="100" zoomScalePageLayoutView="115" workbookViewId="0">
      <selection activeCell="AA27" sqref="AA27"/>
    </sheetView>
  </sheetViews>
  <sheetFormatPr baseColWidth="10" defaultColWidth="11.28515625" defaultRowHeight="12.75"/>
  <cols>
    <col min="1" max="1" width="2.42578125" style="199" customWidth="1"/>
    <col min="2" max="2" width="2.42578125" style="200" customWidth="1"/>
    <col min="3" max="3" width="2.42578125" style="201" customWidth="1"/>
    <col min="4" max="4" width="2.42578125" style="202" customWidth="1"/>
    <col min="5" max="5" width="2.42578125" style="199" customWidth="1"/>
    <col min="6" max="6" width="2.42578125" style="200" customWidth="1"/>
    <col min="7" max="7" width="2.42578125" style="201" customWidth="1"/>
    <col min="8" max="8" width="14.42578125" style="203" bestFit="1" customWidth="1"/>
    <col min="9" max="10" width="2.42578125" style="200" customWidth="1"/>
    <col min="11" max="11" width="2.42578125" style="201" customWidth="1"/>
    <col min="12" max="46" width="2.42578125" style="200" customWidth="1"/>
    <col min="47" max="16384" width="11.28515625" style="200"/>
  </cols>
  <sheetData>
    <row r="1" spans="1:48" s="195" customFormat="1" ht="14.1" customHeight="1" thickBot="1">
      <c r="A1" s="194"/>
      <c r="C1" s="196"/>
      <c r="D1" s="197"/>
      <c r="E1" s="197"/>
      <c r="F1" s="198"/>
      <c r="G1" s="198"/>
      <c r="H1" s="198"/>
      <c r="K1" s="197"/>
    </row>
    <row r="2" spans="1:48" ht="14.1" customHeight="1">
      <c r="C2" s="216"/>
      <c r="D2" s="217"/>
      <c r="E2" s="218"/>
      <c r="F2" s="219"/>
      <c r="G2" s="220"/>
      <c r="H2" s="221"/>
      <c r="I2" s="219"/>
      <c r="J2" s="219"/>
      <c r="K2" s="220"/>
      <c r="L2" s="219"/>
      <c r="M2" s="219"/>
      <c r="N2" s="219"/>
      <c r="O2" s="219"/>
      <c r="P2" s="219"/>
      <c r="Q2" s="219"/>
      <c r="R2" s="222"/>
    </row>
    <row r="3" spans="1:48" ht="14.1" customHeight="1">
      <c r="C3" s="223"/>
      <c r="D3" s="224" t="s">
        <v>318</v>
      </c>
      <c r="E3" s="224"/>
      <c r="F3" s="224"/>
      <c r="G3" s="224"/>
      <c r="H3" s="224"/>
      <c r="I3" s="224"/>
      <c r="J3" s="224"/>
      <c r="K3" s="224"/>
      <c r="L3" s="224"/>
      <c r="M3" s="224"/>
      <c r="N3" s="224"/>
      <c r="O3" s="224"/>
      <c r="P3" s="224"/>
      <c r="Q3" s="224"/>
      <c r="R3" s="225"/>
    </row>
    <row r="4" spans="1:48" ht="14.1" customHeight="1">
      <c r="C4" s="223"/>
      <c r="D4" s="224"/>
      <c r="E4" s="224"/>
      <c r="F4" s="224"/>
      <c r="G4" s="224"/>
      <c r="H4" s="224"/>
      <c r="I4" s="224"/>
      <c r="J4" s="224"/>
      <c r="K4" s="224"/>
      <c r="L4" s="224"/>
      <c r="M4" s="224"/>
      <c r="N4" s="224"/>
      <c r="O4" s="224"/>
      <c r="P4" s="224"/>
      <c r="Q4" s="224"/>
      <c r="R4" s="225"/>
    </row>
    <row r="5" spans="1:48" ht="14.1" customHeight="1">
      <c r="C5" s="226"/>
      <c r="D5" s="227"/>
      <c r="E5" s="228"/>
      <c r="F5" s="229"/>
      <c r="G5" s="230"/>
      <c r="H5" s="231"/>
      <c r="I5" s="229"/>
      <c r="J5" s="229"/>
      <c r="K5" s="230"/>
      <c r="L5" s="229"/>
      <c r="M5" s="229"/>
      <c r="N5" s="229"/>
      <c r="O5" s="229"/>
      <c r="P5" s="229"/>
      <c r="Q5" s="229"/>
      <c r="R5" s="232"/>
    </row>
    <row r="6" spans="1:48" ht="14.1" customHeight="1">
      <c r="C6" s="233"/>
      <c r="D6" s="234"/>
      <c r="E6" s="235"/>
      <c r="F6" s="236"/>
      <c r="G6" s="237"/>
      <c r="H6" s="238"/>
      <c r="I6" s="236"/>
      <c r="J6" s="236"/>
      <c r="K6" s="237"/>
      <c r="L6" s="236"/>
      <c r="M6" s="236"/>
      <c r="N6" s="236"/>
      <c r="O6" s="236"/>
      <c r="P6" s="236"/>
      <c r="Q6" s="236"/>
      <c r="R6" s="239"/>
    </row>
    <row r="7" spans="1:48" ht="14.1" customHeight="1">
      <c r="C7" s="233"/>
      <c r="D7" s="224" t="s">
        <v>319</v>
      </c>
      <c r="E7" s="235"/>
      <c r="F7" s="236"/>
      <c r="G7" s="237"/>
      <c r="H7" s="238"/>
      <c r="I7" s="236"/>
      <c r="J7" s="236"/>
      <c r="K7" s="237"/>
      <c r="L7" s="236"/>
      <c r="M7" s="236"/>
      <c r="N7" s="236"/>
      <c r="O7" s="236"/>
      <c r="P7" s="236"/>
      <c r="Q7" s="236"/>
      <c r="R7" s="239"/>
    </row>
    <row r="8" spans="1:48" ht="14.1" customHeight="1">
      <c r="C8" s="233"/>
      <c r="D8" s="234"/>
      <c r="E8" s="235"/>
      <c r="F8" s="236" t="s">
        <v>24</v>
      </c>
      <c r="G8" s="237"/>
      <c r="H8" s="238"/>
      <c r="I8" s="236"/>
      <c r="J8" s="236"/>
      <c r="K8" s="237"/>
      <c r="L8" s="236"/>
      <c r="M8" s="236"/>
      <c r="N8" s="236"/>
      <c r="O8" s="236"/>
      <c r="P8" s="236"/>
      <c r="Q8" s="236"/>
      <c r="R8" s="239"/>
      <c r="AV8" s="208"/>
    </row>
    <row r="9" spans="1:48" ht="14.1" customHeight="1">
      <c r="C9" s="233"/>
      <c r="D9" s="234"/>
      <c r="E9" s="235"/>
      <c r="F9" s="236" t="s">
        <v>25</v>
      </c>
      <c r="G9" s="237"/>
      <c r="H9" s="238"/>
      <c r="I9" s="236"/>
      <c r="J9" s="236"/>
      <c r="K9" s="237"/>
      <c r="L9" s="236"/>
      <c r="M9" s="236"/>
      <c r="N9" s="236"/>
      <c r="O9" s="236"/>
      <c r="P9" s="236"/>
      <c r="Q9" s="236"/>
      <c r="R9" s="239"/>
      <c r="AV9" s="208"/>
    </row>
    <row r="10" spans="1:48" ht="14.1" customHeight="1">
      <c r="C10" s="233"/>
      <c r="D10" s="234"/>
      <c r="E10" s="235"/>
      <c r="F10" s="236" t="s">
        <v>30</v>
      </c>
      <c r="G10" s="237"/>
      <c r="H10" s="238"/>
      <c r="I10" s="236"/>
      <c r="J10" s="236"/>
      <c r="K10" s="237"/>
      <c r="L10" s="236"/>
      <c r="M10" s="236"/>
      <c r="N10" s="236"/>
      <c r="O10" s="236"/>
      <c r="P10" s="236"/>
      <c r="Q10" s="236"/>
      <c r="R10" s="239"/>
      <c r="AV10" s="208"/>
    </row>
    <row r="11" spans="1:48" ht="14.1" customHeight="1">
      <c r="C11" s="233"/>
      <c r="D11" s="234"/>
      <c r="E11" s="235"/>
      <c r="F11" s="236" t="s">
        <v>35</v>
      </c>
      <c r="G11" s="237"/>
      <c r="H11" s="238"/>
      <c r="I11" s="236"/>
      <c r="J11" s="236"/>
      <c r="K11" s="237"/>
      <c r="L11" s="236"/>
      <c r="M11" s="236"/>
      <c r="N11" s="236"/>
      <c r="O11" s="236"/>
      <c r="P11" s="236"/>
      <c r="Q11" s="236"/>
      <c r="R11" s="239"/>
      <c r="AV11" s="208"/>
    </row>
    <row r="12" spans="1:48" ht="14.1" customHeight="1">
      <c r="C12" s="233"/>
      <c r="D12" s="234"/>
      <c r="E12" s="235"/>
      <c r="F12" s="236" t="s">
        <v>41</v>
      </c>
      <c r="G12" s="237"/>
      <c r="H12" s="238"/>
      <c r="I12" s="236"/>
      <c r="J12" s="236"/>
      <c r="K12" s="237"/>
      <c r="L12" s="236"/>
      <c r="M12" s="236"/>
      <c r="N12" s="236"/>
      <c r="O12" s="236"/>
      <c r="P12" s="236"/>
      <c r="Q12" s="236"/>
      <c r="R12" s="239"/>
      <c r="AV12" s="208"/>
    </row>
    <row r="13" spans="1:48" ht="14.1" customHeight="1">
      <c r="C13" s="233"/>
      <c r="D13" s="234"/>
      <c r="E13" s="235"/>
      <c r="F13" s="236" t="s">
        <v>70</v>
      </c>
      <c r="G13" s="237"/>
      <c r="H13" s="238"/>
      <c r="I13" s="236"/>
      <c r="J13" s="236"/>
      <c r="K13" s="237"/>
      <c r="L13" s="236"/>
      <c r="M13" s="236"/>
      <c r="N13" s="236"/>
      <c r="O13" s="236"/>
      <c r="P13" s="236"/>
      <c r="Q13" s="236"/>
      <c r="R13" s="239"/>
      <c r="AV13" s="208"/>
    </row>
    <row r="14" spans="1:48" ht="14.1" customHeight="1">
      <c r="C14" s="233"/>
      <c r="D14" s="234"/>
      <c r="E14" s="235"/>
      <c r="F14" s="236"/>
      <c r="G14" s="237"/>
      <c r="H14" s="238"/>
      <c r="I14" s="236"/>
      <c r="J14" s="236"/>
      <c r="K14" s="237"/>
      <c r="L14" s="236"/>
      <c r="M14" s="236"/>
      <c r="N14" s="236"/>
      <c r="O14" s="236"/>
      <c r="P14" s="236"/>
      <c r="Q14" s="236"/>
      <c r="R14" s="239"/>
      <c r="AV14" s="208"/>
    </row>
    <row r="15" spans="1:48" ht="14.1" customHeight="1">
      <c r="C15" s="233"/>
      <c r="D15" s="234"/>
      <c r="E15" s="235"/>
      <c r="F15" s="236"/>
      <c r="G15" s="237"/>
      <c r="H15" s="238"/>
      <c r="I15" s="236"/>
      <c r="J15" s="236"/>
      <c r="K15" s="237"/>
      <c r="L15" s="236"/>
      <c r="M15" s="236"/>
      <c r="N15" s="236"/>
      <c r="O15" s="236"/>
      <c r="P15" s="236"/>
      <c r="Q15" s="236"/>
      <c r="R15" s="239"/>
      <c r="AV15" s="208"/>
    </row>
    <row r="16" spans="1:48" ht="14.1" customHeight="1">
      <c r="C16" s="233"/>
      <c r="D16" s="234"/>
      <c r="E16" s="235"/>
      <c r="F16" s="236"/>
      <c r="G16" s="237"/>
      <c r="H16" s="238"/>
      <c r="I16" s="236"/>
      <c r="J16" s="236"/>
      <c r="K16" s="237"/>
      <c r="L16" s="236"/>
      <c r="M16" s="236"/>
      <c r="N16" s="236"/>
      <c r="O16" s="236"/>
      <c r="P16" s="236"/>
      <c r="Q16" s="236"/>
      <c r="R16" s="239"/>
    </row>
    <row r="17" spans="3:18" ht="14.1" customHeight="1">
      <c r="C17" s="233"/>
      <c r="D17" s="234"/>
      <c r="E17" s="235"/>
      <c r="F17" s="236"/>
      <c r="G17" s="237"/>
      <c r="H17" s="238"/>
      <c r="I17" s="236"/>
      <c r="J17" s="236"/>
      <c r="K17" s="237"/>
      <c r="L17" s="236"/>
      <c r="M17" s="236"/>
      <c r="N17" s="236"/>
      <c r="O17" s="236"/>
      <c r="P17" s="236"/>
      <c r="Q17" s="236"/>
      <c r="R17" s="239"/>
    </row>
    <row r="18" spans="3:18" ht="14.1" customHeight="1">
      <c r="C18" s="226"/>
      <c r="D18" s="240"/>
      <c r="E18" s="228"/>
      <c r="F18" s="229"/>
      <c r="G18" s="230"/>
      <c r="H18" s="231"/>
      <c r="I18" s="229"/>
      <c r="J18" s="229"/>
      <c r="K18" s="230"/>
      <c r="L18" s="229"/>
      <c r="M18" s="229"/>
      <c r="N18" s="229"/>
      <c r="O18" s="229"/>
      <c r="P18" s="229"/>
      <c r="Q18" s="229"/>
      <c r="R18" s="232"/>
    </row>
    <row r="19" spans="3:18" ht="14.1" customHeight="1">
      <c r="C19" s="233"/>
      <c r="D19" s="234"/>
      <c r="E19" s="235"/>
      <c r="F19" s="236"/>
      <c r="G19" s="237"/>
      <c r="H19" s="238"/>
      <c r="I19" s="236"/>
      <c r="J19" s="236"/>
      <c r="K19" s="237"/>
      <c r="L19" s="236"/>
      <c r="M19" s="236"/>
      <c r="N19" s="236"/>
      <c r="O19" s="236"/>
      <c r="P19" s="236"/>
      <c r="Q19" s="236"/>
      <c r="R19" s="239"/>
    </row>
    <row r="20" spans="3:18" ht="14.1" customHeight="1">
      <c r="C20" s="233"/>
      <c r="D20" s="224" t="s">
        <v>320</v>
      </c>
      <c r="E20" s="235"/>
      <c r="F20" s="236"/>
      <c r="G20" s="237"/>
      <c r="H20" s="238"/>
      <c r="I20" s="236"/>
      <c r="J20" s="236"/>
      <c r="K20" s="237"/>
      <c r="L20" s="236"/>
      <c r="M20" s="236"/>
      <c r="N20" s="236"/>
      <c r="O20" s="236"/>
      <c r="P20" s="236"/>
      <c r="Q20" s="236"/>
      <c r="R20" s="239"/>
    </row>
    <row r="21" spans="3:18" ht="14.1" customHeight="1">
      <c r="C21" s="233"/>
      <c r="D21" s="234"/>
      <c r="E21" s="235"/>
      <c r="F21" s="236" t="s">
        <v>24</v>
      </c>
      <c r="G21" s="237"/>
      <c r="H21" s="241" t="s">
        <v>360</v>
      </c>
      <c r="I21" s="236"/>
      <c r="J21" s="236"/>
      <c r="K21" s="237"/>
      <c r="L21" s="236"/>
      <c r="M21" s="236"/>
      <c r="N21" s="236"/>
      <c r="O21" s="236"/>
      <c r="P21" s="236"/>
      <c r="Q21" s="236"/>
      <c r="R21" s="239"/>
    </row>
    <row r="22" spans="3:18" ht="14.1" customHeight="1">
      <c r="C22" s="233"/>
      <c r="D22" s="234"/>
      <c r="E22" s="235"/>
      <c r="F22" s="236" t="s">
        <v>25</v>
      </c>
      <c r="G22" s="237"/>
      <c r="H22" s="242" t="s">
        <v>360</v>
      </c>
      <c r="I22" s="236"/>
      <c r="J22" s="236"/>
      <c r="K22" s="237"/>
      <c r="L22" s="236"/>
      <c r="M22" s="236"/>
      <c r="N22" s="236"/>
      <c r="O22" s="236"/>
      <c r="P22" s="236"/>
      <c r="Q22" s="236"/>
      <c r="R22" s="239"/>
    </row>
    <row r="23" spans="3:18" ht="14.1" customHeight="1">
      <c r="C23" s="233"/>
      <c r="D23" s="234"/>
      <c r="E23" s="235"/>
      <c r="F23" s="236" t="s">
        <v>30</v>
      </c>
      <c r="G23" s="237"/>
      <c r="H23" s="243" t="s">
        <v>360</v>
      </c>
      <c r="I23" s="236"/>
      <c r="J23" s="236"/>
      <c r="K23" s="237"/>
      <c r="L23" s="236"/>
      <c r="M23" s="236"/>
      <c r="N23" s="236"/>
      <c r="O23" s="236"/>
      <c r="P23" s="236"/>
      <c r="Q23" s="236"/>
      <c r="R23" s="239"/>
    </row>
    <row r="24" spans="3:18" ht="14.1" customHeight="1">
      <c r="C24" s="233"/>
      <c r="D24" s="234"/>
      <c r="E24" s="235"/>
      <c r="F24" s="236"/>
      <c r="G24" s="237"/>
      <c r="H24" s="238"/>
      <c r="I24" s="236"/>
      <c r="J24" s="236"/>
      <c r="K24" s="237"/>
      <c r="L24" s="236"/>
      <c r="M24" s="236"/>
      <c r="N24" s="236"/>
      <c r="O24" s="236"/>
      <c r="P24" s="236"/>
      <c r="Q24" s="236"/>
      <c r="R24" s="239"/>
    </row>
    <row r="25" spans="3:18" ht="14.1" customHeight="1">
      <c r="C25" s="233"/>
      <c r="D25" s="234"/>
      <c r="E25" s="235"/>
      <c r="F25" s="236"/>
      <c r="G25" s="237"/>
      <c r="H25" s="238"/>
      <c r="I25" s="236"/>
      <c r="J25" s="236"/>
      <c r="K25" s="237"/>
      <c r="L25" s="236"/>
      <c r="M25" s="236"/>
      <c r="N25" s="236"/>
      <c r="O25" s="236"/>
      <c r="P25" s="236"/>
      <c r="Q25" s="236"/>
      <c r="R25" s="239"/>
    </row>
    <row r="26" spans="3:18" ht="14.1" customHeight="1">
      <c r="C26" s="226"/>
      <c r="D26" s="240"/>
      <c r="E26" s="228"/>
      <c r="F26" s="229"/>
      <c r="G26" s="230"/>
      <c r="H26" s="231"/>
      <c r="I26" s="229"/>
      <c r="J26" s="229"/>
      <c r="K26" s="230"/>
      <c r="L26" s="229"/>
      <c r="M26" s="229"/>
      <c r="N26" s="229"/>
      <c r="O26" s="229"/>
      <c r="P26" s="229"/>
      <c r="Q26" s="229"/>
      <c r="R26" s="232"/>
    </row>
    <row r="27" spans="3:18" ht="14.1" customHeight="1">
      <c r="C27" s="233"/>
      <c r="D27" s="234"/>
      <c r="E27" s="235"/>
      <c r="F27" s="236"/>
      <c r="G27" s="237"/>
      <c r="H27" s="238"/>
      <c r="I27" s="236"/>
      <c r="J27" s="236"/>
      <c r="K27" s="237"/>
      <c r="L27" s="236"/>
      <c r="M27" s="236"/>
      <c r="N27" s="236"/>
      <c r="O27" s="236"/>
      <c r="P27" s="236"/>
      <c r="Q27" s="236"/>
      <c r="R27" s="239"/>
    </row>
    <row r="28" spans="3:18" ht="14.1" customHeight="1">
      <c r="C28" s="233"/>
      <c r="D28" s="224" t="s">
        <v>322</v>
      </c>
      <c r="E28" s="235"/>
      <c r="F28" s="236"/>
      <c r="G28" s="237"/>
      <c r="H28" s="238"/>
      <c r="I28" s="236"/>
      <c r="J28" s="236"/>
      <c r="K28" s="237"/>
      <c r="L28" s="236"/>
      <c r="M28" s="236"/>
      <c r="N28" s="236"/>
      <c r="O28" s="236"/>
      <c r="P28" s="236"/>
      <c r="Q28" s="236"/>
      <c r="R28" s="239"/>
    </row>
    <row r="29" spans="3:18" ht="14.1" customHeight="1">
      <c r="C29" s="233"/>
      <c r="D29" s="234"/>
      <c r="E29" s="235"/>
      <c r="F29" s="244" t="s">
        <v>24</v>
      </c>
      <c r="G29" s="237"/>
      <c r="H29" s="241"/>
      <c r="I29" s="236"/>
      <c r="J29" s="236"/>
      <c r="K29" s="237"/>
      <c r="L29" s="236"/>
      <c r="M29" s="236"/>
      <c r="N29" s="236"/>
      <c r="O29" s="236"/>
      <c r="P29" s="236"/>
      <c r="Q29" s="236"/>
      <c r="R29" s="239"/>
    </row>
    <row r="30" spans="3:18" ht="14.1" customHeight="1">
      <c r="C30" s="233"/>
      <c r="D30" s="234"/>
      <c r="E30" s="235"/>
      <c r="F30" s="236" t="s">
        <v>25</v>
      </c>
      <c r="G30" s="237"/>
      <c r="H30" s="242"/>
      <c r="I30" s="236"/>
      <c r="J30" s="236"/>
      <c r="K30" s="237"/>
      <c r="L30" s="236"/>
      <c r="M30" s="236"/>
      <c r="N30" s="236"/>
      <c r="O30" s="236"/>
      <c r="P30" s="236"/>
      <c r="Q30" s="236"/>
      <c r="R30" s="239"/>
    </row>
    <row r="31" spans="3:18" ht="14.1" customHeight="1">
      <c r="C31" s="233"/>
      <c r="D31" s="234"/>
      <c r="E31" s="235"/>
      <c r="F31" s="236" t="s">
        <v>30</v>
      </c>
      <c r="G31" s="237"/>
      <c r="H31" s="243"/>
      <c r="I31" s="236"/>
      <c r="J31" s="236"/>
      <c r="K31" s="237"/>
      <c r="L31" s="236"/>
      <c r="M31" s="236"/>
      <c r="N31" s="236"/>
      <c r="O31" s="236"/>
      <c r="P31" s="236"/>
      <c r="Q31" s="236"/>
      <c r="R31" s="239"/>
    </row>
    <row r="32" spans="3:18" ht="14.1" customHeight="1">
      <c r="C32" s="233"/>
      <c r="D32" s="234"/>
      <c r="E32" s="235"/>
      <c r="F32" s="244" t="s">
        <v>35</v>
      </c>
      <c r="G32" s="237"/>
      <c r="H32" s="245"/>
      <c r="I32" s="236"/>
      <c r="J32" s="236"/>
      <c r="K32" s="237"/>
      <c r="L32" s="236"/>
      <c r="M32" s="236"/>
      <c r="N32" s="236"/>
      <c r="O32" s="236"/>
      <c r="P32" s="236"/>
      <c r="Q32" s="236"/>
      <c r="R32" s="239"/>
    </row>
    <row r="33" spans="3:18" ht="14.1" customHeight="1">
      <c r="C33" s="233"/>
      <c r="D33" s="234"/>
      <c r="E33" s="235"/>
      <c r="F33" s="236" t="s">
        <v>41</v>
      </c>
      <c r="G33" s="237"/>
      <c r="H33" s="245"/>
      <c r="I33" s="236"/>
      <c r="J33" s="236"/>
      <c r="K33" s="237"/>
      <c r="L33" s="236"/>
      <c r="M33" s="236"/>
      <c r="N33" s="236"/>
      <c r="O33" s="236"/>
      <c r="P33" s="236"/>
      <c r="Q33" s="236"/>
      <c r="R33" s="239"/>
    </row>
    <row r="34" spans="3:18" ht="14.1" customHeight="1">
      <c r="C34" s="233"/>
      <c r="D34" s="234"/>
      <c r="E34" s="235"/>
      <c r="F34" s="236" t="s">
        <v>70</v>
      </c>
      <c r="G34" s="237"/>
      <c r="H34" s="245"/>
      <c r="I34" s="236"/>
      <c r="J34" s="236"/>
      <c r="K34" s="237"/>
      <c r="L34" s="236"/>
      <c r="M34" s="236"/>
      <c r="N34" s="236"/>
      <c r="O34" s="236"/>
      <c r="P34" s="236"/>
      <c r="Q34" s="236"/>
      <c r="R34" s="239"/>
    </row>
    <row r="35" spans="3:18" ht="14.1" customHeight="1" thickBot="1">
      <c r="C35" s="246"/>
      <c r="D35" s="247"/>
      <c r="E35" s="248"/>
      <c r="F35" s="249"/>
      <c r="G35" s="250"/>
      <c r="H35" s="251"/>
      <c r="I35" s="249"/>
      <c r="J35" s="249"/>
      <c r="K35" s="250"/>
      <c r="L35" s="249"/>
      <c r="M35" s="249"/>
      <c r="N35" s="249"/>
      <c r="O35" s="249"/>
      <c r="P35" s="249"/>
      <c r="Q35" s="249"/>
      <c r="R35" s="252"/>
    </row>
    <row r="36" spans="3:18" ht="14.1" customHeight="1"/>
    <row r="37" spans="3:18" ht="14.1" customHeight="1"/>
    <row r="38" spans="3:18" ht="14.1" customHeight="1"/>
    <row r="39" spans="3:18" ht="14.1" customHeight="1"/>
    <row r="40" spans="3:18" ht="14.1" customHeight="1"/>
    <row r="41" spans="3:18" ht="14.1" customHeight="1"/>
    <row r="42" spans="3:18" ht="14.1" customHeight="1"/>
    <row r="43" spans="3:18" ht="14.1" customHeight="1"/>
    <row r="44" spans="3:18" ht="14.1" customHeight="1"/>
    <row r="45" spans="3:18" ht="14.1" customHeight="1"/>
  </sheetData>
  <phoneticPr fontId="0" type="noConversion"/>
  <pageMargins left="0.39370078740157483" right="0.35433070866141736" top="0.91666666666666663" bottom="0.43307086614173229" header="0.27559055118110237" footer="0.23622047244094491"/>
  <pageSetup paperSize="9" orientation="landscape" r:id="rId1"/>
  <headerFooter alignWithMargins="0">
    <oddHeader>&amp;C&amp;"-,Standard"&amp;18Spielplan Hallensaison 2018/2019 U18 weiblich &amp;"-,Fett"
&amp;"-,Standard"Abschlusstabelle</oddHeader>
    <oddFooter>&amp;LHallensaison 2018/2019 U18 weiblich&amp;RErstellt am: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99"/>
  <sheetViews>
    <sheetView workbookViewId="0"/>
  </sheetViews>
  <sheetFormatPr baseColWidth="10" defaultRowHeight="12.75"/>
  <cols>
    <col min="1" max="1" width="113" style="84" customWidth="1"/>
    <col min="2" max="16384" width="11.42578125" style="69"/>
  </cols>
  <sheetData>
    <row r="1" spans="1:1" ht="30">
      <c r="A1" s="68" t="s">
        <v>90</v>
      </c>
    </row>
    <row r="2" spans="1:1" ht="15">
      <c r="A2" s="68" t="s">
        <v>91</v>
      </c>
    </row>
    <row r="3" spans="1:1" ht="15">
      <c r="A3" s="68" t="s">
        <v>92</v>
      </c>
    </row>
    <row r="4" spans="1:1" ht="15">
      <c r="A4" s="68" t="s">
        <v>93</v>
      </c>
    </row>
    <row r="5" spans="1:1" ht="15">
      <c r="A5" s="68" t="s">
        <v>94</v>
      </c>
    </row>
    <row r="6" spans="1:1" ht="15">
      <c r="A6" s="68"/>
    </row>
    <row r="7" spans="1:1" ht="15.75">
      <c r="A7" s="70" t="s">
        <v>95</v>
      </c>
    </row>
    <row r="8" spans="1:1" ht="18">
      <c r="A8" s="71"/>
    </row>
    <row r="9" spans="1:1" ht="18">
      <c r="A9" s="72" t="s">
        <v>96</v>
      </c>
    </row>
    <row r="10" spans="1:1" ht="18">
      <c r="A10" s="71"/>
    </row>
    <row r="11" spans="1:1" ht="15.75">
      <c r="A11" s="73" t="s">
        <v>97</v>
      </c>
    </row>
    <row r="12" spans="1:1" ht="29.25">
      <c r="A12" s="74" t="s">
        <v>98</v>
      </c>
    </row>
    <row r="13" spans="1:1" ht="14.25">
      <c r="A13" s="74" t="s">
        <v>99</v>
      </c>
    </row>
    <row r="14" spans="1:1" ht="14.25">
      <c r="A14" s="74" t="s">
        <v>100</v>
      </c>
    </row>
    <row r="15" spans="1:1" ht="14.25">
      <c r="A15" s="74" t="s">
        <v>101</v>
      </c>
    </row>
    <row r="16" spans="1:1" ht="15">
      <c r="A16" s="74" t="s">
        <v>102</v>
      </c>
    </row>
    <row r="17" spans="1:1" ht="15.75">
      <c r="A17" s="75"/>
    </row>
    <row r="18" spans="1:1" ht="15.75">
      <c r="A18" s="73" t="s">
        <v>103</v>
      </c>
    </row>
    <row r="19" spans="1:1" ht="30">
      <c r="A19" s="74" t="s">
        <v>104</v>
      </c>
    </row>
    <row r="20" spans="1:1" ht="30">
      <c r="A20" s="74" t="s">
        <v>105</v>
      </c>
    </row>
    <row r="21" spans="1:1" ht="36.75" customHeight="1">
      <c r="A21" s="74" t="s">
        <v>106</v>
      </c>
    </row>
    <row r="22" spans="1:1" ht="15.75">
      <c r="A22" s="75"/>
    </row>
    <row r="23" spans="1:1" ht="15.75">
      <c r="A23" s="73" t="s">
        <v>107</v>
      </c>
    </row>
    <row r="24" spans="1:1" ht="42.75">
      <c r="A24" s="74" t="s">
        <v>108</v>
      </c>
    </row>
    <row r="25" spans="1:1" ht="14.25">
      <c r="A25" s="74" t="s">
        <v>109</v>
      </c>
    </row>
    <row r="26" spans="1:1" ht="14.25">
      <c r="A26" s="74"/>
    </row>
    <row r="27" spans="1:1" ht="15.75">
      <c r="A27" s="73" t="s">
        <v>110</v>
      </c>
    </row>
    <row r="28" spans="1:1" ht="14.25">
      <c r="A28" s="74" t="s">
        <v>111</v>
      </c>
    </row>
    <row r="29" spans="1:1" ht="14.25">
      <c r="A29" s="74" t="s">
        <v>112</v>
      </c>
    </row>
    <row r="30" spans="1:1" ht="14.25">
      <c r="A30" s="74" t="s">
        <v>113</v>
      </c>
    </row>
    <row r="31" spans="1:1" ht="14.25">
      <c r="A31" s="74" t="s">
        <v>114</v>
      </c>
    </row>
    <row r="33" spans="1:2" ht="14.25">
      <c r="A33" s="74"/>
    </row>
    <row r="34" spans="1:2" ht="14.25">
      <c r="A34" s="74"/>
    </row>
    <row r="35" spans="1:2" ht="18">
      <c r="A35" s="72" t="s">
        <v>115</v>
      </c>
    </row>
    <row r="36" spans="1:2" ht="18">
      <c r="A36" s="71"/>
    </row>
    <row r="37" spans="1:2" ht="15.75">
      <c r="A37" s="73" t="s">
        <v>116</v>
      </c>
    </row>
    <row r="38" spans="1:2" ht="15.75">
      <c r="A38" s="75"/>
    </row>
    <row r="39" spans="1:2" ht="15">
      <c r="A39" s="76" t="s">
        <v>117</v>
      </c>
    </row>
    <row r="40" spans="1:2" ht="15">
      <c r="A40" s="76"/>
    </row>
    <row r="41" spans="1:2" ht="28.5">
      <c r="A41" s="74" t="s">
        <v>118</v>
      </c>
    </row>
    <row r="42" spans="1:2" ht="14.25">
      <c r="A42" s="74"/>
    </row>
    <row r="43" spans="1:2" ht="185.25">
      <c r="A43" s="74" t="s">
        <v>119</v>
      </c>
      <c r="B43" s="77"/>
    </row>
    <row r="44" spans="1:2" ht="14.25">
      <c r="A44" s="78"/>
      <c r="B44" s="79"/>
    </row>
    <row r="45" spans="1:2" ht="28.5">
      <c r="A45" s="74" t="s">
        <v>120</v>
      </c>
    </row>
    <row r="46" spans="1:2" ht="14.25">
      <c r="A46" s="78"/>
    </row>
    <row r="47" spans="1:2" ht="14.25">
      <c r="A47" s="78"/>
    </row>
    <row r="48" spans="1:2" ht="15.75">
      <c r="A48" s="73" t="s">
        <v>121</v>
      </c>
    </row>
    <row r="49" spans="1:2" ht="15.75">
      <c r="A49" s="75"/>
    </row>
    <row r="50" spans="1:2" ht="15">
      <c r="A50" s="76" t="s">
        <v>122</v>
      </c>
    </row>
    <row r="51" spans="1:2" ht="15">
      <c r="A51" s="76"/>
    </row>
    <row r="52" spans="1:2" ht="28.5">
      <c r="A52" s="74" t="s">
        <v>123</v>
      </c>
    </row>
    <row r="53" spans="1:2" ht="14.25">
      <c r="A53" s="74"/>
    </row>
    <row r="54" spans="1:2" ht="128.25">
      <c r="A54" s="74" t="s">
        <v>124</v>
      </c>
      <c r="B54" s="80"/>
    </row>
    <row r="55" spans="1:2" ht="14.25">
      <c r="A55" s="74"/>
    </row>
    <row r="56" spans="1:2" ht="18">
      <c r="A56" s="72" t="s">
        <v>125</v>
      </c>
    </row>
    <row r="57" spans="1:2" ht="15">
      <c r="A57" s="81"/>
    </row>
    <row r="58" spans="1:2" ht="15.75">
      <c r="A58" s="73" t="s">
        <v>126</v>
      </c>
    </row>
    <row r="59" spans="1:2" ht="53.25" customHeight="1">
      <c r="A59" s="82" t="s">
        <v>127</v>
      </c>
    </row>
    <row r="60" spans="1:2" ht="14.25">
      <c r="A60" s="74"/>
    </row>
    <row r="61" spans="1:2" ht="14.25">
      <c r="A61" s="74"/>
    </row>
    <row r="62" spans="1:2" ht="15.75">
      <c r="A62" s="73" t="s">
        <v>128</v>
      </c>
    </row>
    <row r="63" spans="1:2" ht="28.5">
      <c r="A63" s="74" t="s">
        <v>129</v>
      </c>
    </row>
    <row r="64" spans="1:2" ht="28.5">
      <c r="A64" s="74" t="s">
        <v>130</v>
      </c>
    </row>
    <row r="65" spans="1:1" ht="31.5" customHeight="1">
      <c r="A65" s="74" t="s">
        <v>131</v>
      </c>
    </row>
    <row r="66" spans="1:1" ht="14.25">
      <c r="A66" s="78"/>
    </row>
    <row r="67" spans="1:1" ht="15.75">
      <c r="A67" s="73" t="s">
        <v>132</v>
      </c>
    </row>
    <row r="68" spans="1:1" ht="58.5" customHeight="1">
      <c r="A68" s="81" t="s">
        <v>133</v>
      </c>
    </row>
    <row r="69" spans="1:1" ht="15">
      <c r="A69" s="81" t="s">
        <v>134</v>
      </c>
    </row>
    <row r="70" spans="1:1" ht="14.25">
      <c r="A70" s="74"/>
    </row>
    <row r="71" spans="1:1" ht="15.75">
      <c r="A71" s="73" t="s">
        <v>135</v>
      </c>
    </row>
    <row r="72" spans="1:1" ht="53.25" customHeight="1">
      <c r="A72" s="82" t="s">
        <v>136</v>
      </c>
    </row>
    <row r="73" spans="1:1" ht="15.75">
      <c r="A73" s="73" t="s">
        <v>137</v>
      </c>
    </row>
    <row r="74" spans="1:1" ht="31.5" customHeight="1">
      <c r="A74" s="74" t="s">
        <v>138</v>
      </c>
    </row>
    <row r="75" spans="1:1" ht="15.75">
      <c r="A75" s="73" t="s">
        <v>139</v>
      </c>
    </row>
    <row r="76" spans="1:1" ht="70.5" customHeight="1">
      <c r="A76" s="74" t="s">
        <v>140</v>
      </c>
    </row>
    <row r="77" spans="1:1" ht="14.25">
      <c r="A77" s="74"/>
    </row>
    <row r="78" spans="1:1" ht="15.75">
      <c r="A78" s="73" t="s">
        <v>141</v>
      </c>
    </row>
    <row r="79" spans="1:1" ht="57" customHeight="1">
      <c r="A79" s="74" t="s">
        <v>142</v>
      </c>
    </row>
    <row r="80" spans="1:1" ht="14.25">
      <c r="A80" s="78"/>
    </row>
    <row r="82" spans="1:1" ht="15.75">
      <c r="A82" s="73" t="s">
        <v>143</v>
      </c>
    </row>
    <row r="83" spans="1:1" ht="74.25" customHeight="1">
      <c r="A83" s="74" t="s">
        <v>144</v>
      </c>
    </row>
    <row r="84" spans="1:1" ht="14.25">
      <c r="A84" s="83"/>
    </row>
    <row r="85" spans="1:1" ht="15.75">
      <c r="A85" s="73" t="s">
        <v>145</v>
      </c>
    </row>
    <row r="86" spans="1:1" ht="63.75" customHeight="1">
      <c r="A86" s="74" t="s">
        <v>146</v>
      </c>
    </row>
    <row r="87" spans="1:1" ht="14.25">
      <c r="A87" s="74"/>
    </row>
    <row r="88" spans="1:1" ht="14.25">
      <c r="A88" s="74"/>
    </row>
    <row r="89" spans="1:1" ht="15.75">
      <c r="A89" s="73" t="s">
        <v>147</v>
      </c>
    </row>
    <row r="90" spans="1:1" ht="42.75" customHeight="1">
      <c r="A90" s="74" t="s">
        <v>148</v>
      </c>
    </row>
    <row r="91" spans="1:1" ht="14.25">
      <c r="A91" s="74"/>
    </row>
    <row r="92" spans="1:1" ht="15.75">
      <c r="A92" s="73" t="s">
        <v>149</v>
      </c>
    </row>
    <row r="93" spans="1:1" ht="57.75" customHeight="1">
      <c r="A93" s="74" t="s">
        <v>150</v>
      </c>
    </row>
    <row r="94" spans="1:1" ht="14.25">
      <c r="A94" s="74"/>
    </row>
    <row r="95" spans="1:1" ht="15.75">
      <c r="A95" s="73" t="s">
        <v>151</v>
      </c>
    </row>
    <row r="96" spans="1:1" ht="15">
      <c r="A96" s="81" t="s">
        <v>152</v>
      </c>
    </row>
    <row r="97" spans="1:1" ht="43.5" customHeight="1">
      <c r="A97" s="74" t="s">
        <v>153</v>
      </c>
    </row>
    <row r="98" spans="1:1" ht="15">
      <c r="A98" s="81" t="s">
        <v>154</v>
      </c>
    </row>
    <row r="99" spans="1:1" ht="42.75" customHeight="1">
      <c r="A99" s="74" t="s">
        <v>155</v>
      </c>
    </row>
  </sheetData>
  <sheetProtection sheet="1" objects="1" scenarios="1"/>
  <hyperlinks>
    <hyperlink ref="A59" r:id="rId1" display="http://faustball-liga.de/spielbetrieb/allgemeine-downloads/"/>
    <hyperlink ref="A72" r:id="rId2" display="http://www.faustball-ergebnisse.de/"/>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Ausschreibung</vt:lpstr>
      <vt:lpstr>Spielplan</vt:lpstr>
      <vt:lpstr>Checkliste</vt:lpstr>
      <vt:lpstr>VR 1. ST Gruppe A</vt:lpstr>
      <vt:lpstr>VR 1. ST Gruppe B</vt:lpstr>
      <vt:lpstr>ZR 2. ST</vt:lpstr>
      <vt:lpstr>WM</vt:lpstr>
      <vt:lpstr>Abschlusstabelle_</vt:lpstr>
      <vt:lpstr>STB-Jugendregelungen</vt:lpstr>
      <vt:lpstr>LSO_auf_Basis_SpOF</vt:lpstr>
      <vt:lpstr>Ausschreibung!Druckbereich</vt:lpstr>
    </vt:vector>
  </TitlesOfParts>
  <Company>DaimlerChrysler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onieman</dc:creator>
  <cp:lastModifiedBy>Roth, Birgit</cp:lastModifiedBy>
  <cp:lastPrinted>2017-03-30T21:17:16Z</cp:lastPrinted>
  <dcterms:created xsi:type="dcterms:W3CDTF">2006-04-13T14:37:39Z</dcterms:created>
  <dcterms:modified xsi:type="dcterms:W3CDTF">2018-11-13T10:27:47Z</dcterms:modified>
</cp:coreProperties>
</file>