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02 Spielrunde Halle\Halle 18 19\Spielpläne Jugend\"/>
    </mc:Choice>
  </mc:AlternateContent>
  <bookViews>
    <workbookView xWindow="0" yWindow="0" windowWidth="28800" windowHeight="12045"/>
  </bookViews>
  <sheets>
    <sheet name="Ausschreibung" sheetId="11" r:id="rId1"/>
    <sheet name="Spielplan" sheetId="1" r:id="rId2"/>
    <sheet name="VR A" sheetId="39" r:id="rId3"/>
    <sheet name="VR B" sheetId="27" r:id="rId4"/>
    <sheet name="VR C" sheetId="40" r:id="rId5"/>
    <sheet name="VR D" sheetId="24" r:id="rId6"/>
    <sheet name="Ausschreibung ZR_BZM" sheetId="19" r:id="rId7"/>
    <sheet name="WM" sheetId="34" r:id="rId8"/>
    <sheet name="LLM" sheetId="33" r:id="rId9"/>
    <sheet name="ZR Gruppe 1" sheetId="20" r:id="rId10"/>
    <sheet name="ZR Gruppe 2" sheetId="28" r:id="rId11"/>
    <sheet name="BZM Mitte" sheetId="29" r:id="rId12"/>
    <sheet name="BZM_NEU" sheetId="38" r:id="rId13"/>
    <sheet name="BZM Nord" sheetId="32" r:id="rId14"/>
    <sheet name="Abschlusstabelle" sheetId="9" r:id="rId15"/>
    <sheet name="Checkliste" sheetId="10" r:id="rId16"/>
  </sheets>
  <definedNames>
    <definedName name="_xlnm.Print_Area" localSheetId="1">Spielplan!$A$1:$N$44</definedName>
  </definedNames>
  <calcPr calcId="162913"/>
</workbook>
</file>

<file path=xl/calcChain.xml><?xml version="1.0" encoding="utf-8"?>
<calcChain xmlns="http://schemas.openxmlformats.org/spreadsheetml/2006/main">
  <c r="B43" i="40" l="1"/>
  <c r="B40" i="40"/>
  <c r="B39" i="40"/>
  <c r="B14" i="40"/>
  <c r="D55" i="40" s="1"/>
  <c r="B13" i="40"/>
  <c r="D24" i="40" s="1"/>
  <c r="B12" i="40"/>
  <c r="N67" i="40" s="1"/>
  <c r="B11" i="40"/>
  <c r="D22" i="40" s="1"/>
  <c r="B10" i="40"/>
  <c r="D18" i="40" s="1"/>
  <c r="B9" i="40"/>
  <c r="B5" i="40"/>
  <c r="A18" i="40" s="1"/>
  <c r="B2" i="40"/>
  <c r="B1" i="40"/>
  <c r="U77" i="40"/>
  <c r="S77" i="40"/>
  <c r="Q77" i="40"/>
  <c r="O77" i="40"/>
  <c r="U76" i="40"/>
  <c r="S76" i="40"/>
  <c r="Q76" i="40"/>
  <c r="O76" i="40"/>
  <c r="U75" i="40"/>
  <c r="S75" i="40"/>
  <c r="Q75" i="40"/>
  <c r="O75" i="40"/>
  <c r="U74" i="40"/>
  <c r="S74" i="40"/>
  <c r="Q74" i="40"/>
  <c r="O74" i="40"/>
  <c r="U73" i="40"/>
  <c r="S73" i="40"/>
  <c r="Q73" i="40"/>
  <c r="O73" i="40"/>
  <c r="U72" i="40"/>
  <c r="S72" i="40"/>
  <c r="Q72" i="40"/>
  <c r="O72" i="40"/>
  <c r="Y68" i="40"/>
  <c r="M75" i="40" s="1"/>
  <c r="W68" i="40"/>
  <c r="M72" i="40" s="1"/>
  <c r="Y67" i="40"/>
  <c r="M73" i="40" s="1"/>
  <c r="W67" i="40"/>
  <c r="M77" i="40" s="1"/>
  <c r="Y66" i="40"/>
  <c r="M76" i="40" s="1"/>
  <c r="W66" i="40"/>
  <c r="M74" i="40" s="1"/>
  <c r="Y64" i="40"/>
  <c r="L75" i="40" s="1"/>
  <c r="W64" i="40"/>
  <c r="L73" i="40" s="1"/>
  <c r="Y63" i="40"/>
  <c r="L76" i="40" s="1"/>
  <c r="W63" i="40"/>
  <c r="L72" i="40" s="1"/>
  <c r="Y62" i="40"/>
  <c r="L74" i="40" s="1"/>
  <c r="W62" i="40"/>
  <c r="L77" i="40" s="1"/>
  <c r="Y60" i="40"/>
  <c r="K75" i="40" s="1"/>
  <c r="W60" i="40"/>
  <c r="K76" i="40" s="1"/>
  <c r="Y59" i="40"/>
  <c r="K73" i="40" s="1"/>
  <c r="W59" i="40"/>
  <c r="K74" i="40" s="1"/>
  <c r="Y58" i="40"/>
  <c r="K77" i="40" s="1"/>
  <c r="W58" i="40"/>
  <c r="K72" i="40" s="1"/>
  <c r="Y56" i="40"/>
  <c r="J73" i="40" s="1"/>
  <c r="W56" i="40"/>
  <c r="J76" i="40" s="1"/>
  <c r="Y55" i="40"/>
  <c r="J77" i="40" s="1"/>
  <c r="W55" i="40"/>
  <c r="J75" i="40" s="1"/>
  <c r="Y54" i="40"/>
  <c r="J72" i="40" s="1"/>
  <c r="W54" i="40"/>
  <c r="J74" i="40" s="1"/>
  <c r="Y52" i="40"/>
  <c r="I76" i="40" s="1"/>
  <c r="W52" i="40"/>
  <c r="I77" i="40" s="1"/>
  <c r="Y51" i="40"/>
  <c r="I74" i="40" s="1"/>
  <c r="W51" i="40"/>
  <c r="I75" i="40" s="1"/>
  <c r="Y50" i="40"/>
  <c r="I72" i="40" s="1"/>
  <c r="W50" i="40"/>
  <c r="I73" i="40" s="1"/>
  <c r="B45" i="40"/>
  <c r="A50" i="40"/>
  <c r="Y36" i="40"/>
  <c r="H72" i="40" s="1"/>
  <c r="W36" i="40"/>
  <c r="H75" i="40" s="1"/>
  <c r="Y35" i="40"/>
  <c r="H77" i="40" s="1"/>
  <c r="W35" i="40"/>
  <c r="H73" i="40" s="1"/>
  <c r="Y34" i="40"/>
  <c r="H74" i="40" s="1"/>
  <c r="W34" i="40"/>
  <c r="H76" i="40" s="1"/>
  <c r="Y32" i="40"/>
  <c r="G73" i="40" s="1"/>
  <c r="W32" i="40"/>
  <c r="G75" i="40" s="1"/>
  <c r="Y31" i="40"/>
  <c r="G72" i="40" s="1"/>
  <c r="W31" i="40"/>
  <c r="G76" i="40" s="1"/>
  <c r="Y30" i="40"/>
  <c r="G77" i="40" s="1"/>
  <c r="W30" i="40"/>
  <c r="G74" i="40" s="1"/>
  <c r="Y28" i="40"/>
  <c r="F76" i="40" s="1"/>
  <c r="W28" i="40"/>
  <c r="F75" i="40" s="1"/>
  <c r="Y27" i="40"/>
  <c r="F74" i="40" s="1"/>
  <c r="W27" i="40"/>
  <c r="F73" i="40" s="1"/>
  <c r="Y26" i="40"/>
  <c r="F72" i="40" s="1"/>
  <c r="W26" i="40"/>
  <c r="F77" i="40" s="1"/>
  <c r="Y24" i="40"/>
  <c r="E76" i="40" s="1"/>
  <c r="W24" i="40"/>
  <c r="E73" i="40" s="1"/>
  <c r="Y23" i="40"/>
  <c r="E75" i="40" s="1"/>
  <c r="W23" i="40"/>
  <c r="E77" i="40" s="1"/>
  <c r="Y22" i="40"/>
  <c r="E74" i="40" s="1"/>
  <c r="W22" i="40"/>
  <c r="Y20" i="40"/>
  <c r="D77" i="40" s="1"/>
  <c r="W20" i="40"/>
  <c r="Y19" i="40"/>
  <c r="W19" i="40"/>
  <c r="D74" i="40" s="1"/>
  <c r="Y18" i="40"/>
  <c r="D73" i="40" s="1"/>
  <c r="W18" i="40"/>
  <c r="B7" i="40"/>
  <c r="B38" i="39"/>
  <c r="B7" i="39"/>
  <c r="B36" i="39"/>
  <c r="A43" i="39" s="1"/>
  <c r="B33" i="39"/>
  <c r="B5" i="39"/>
  <c r="A17" i="39" s="1"/>
  <c r="B32" i="39"/>
  <c r="B13" i="39"/>
  <c r="B30" i="39" s="1"/>
  <c r="B12" i="39"/>
  <c r="N56" i="39" s="1"/>
  <c r="B11" i="39"/>
  <c r="N23" i="39" s="1"/>
  <c r="B10" i="39"/>
  <c r="B60" i="39" s="1"/>
  <c r="B9" i="39"/>
  <c r="N21" i="39" s="1"/>
  <c r="B2" i="39"/>
  <c r="B1" i="39"/>
  <c r="U63" i="39"/>
  <c r="S63" i="39"/>
  <c r="Q63" i="39"/>
  <c r="O63" i="39"/>
  <c r="U62" i="39"/>
  <c r="S62" i="39"/>
  <c r="Q62" i="39"/>
  <c r="O62" i="39"/>
  <c r="U61" i="39"/>
  <c r="S61" i="39"/>
  <c r="Q61" i="39"/>
  <c r="O61" i="39"/>
  <c r="U60" i="39"/>
  <c r="S60" i="39"/>
  <c r="Q60" i="39"/>
  <c r="O60" i="39"/>
  <c r="U59" i="39"/>
  <c r="S59" i="39"/>
  <c r="Q59" i="39"/>
  <c r="O59" i="39"/>
  <c r="Y56" i="39"/>
  <c r="K63" i="39" s="1"/>
  <c r="W56" i="39"/>
  <c r="K60" i="39" s="1"/>
  <c r="Y55" i="39"/>
  <c r="K62" i="39" s="1"/>
  <c r="W55" i="39"/>
  <c r="K59" i="39" s="1"/>
  <c r="Y53" i="39"/>
  <c r="K61" i="39" s="1"/>
  <c r="W53" i="39"/>
  <c r="J63" i="39" s="1"/>
  <c r="Y52" i="39"/>
  <c r="J60" i="39" s="1"/>
  <c r="W52" i="39"/>
  <c r="J62" i="39" s="1"/>
  <c r="Y50" i="39"/>
  <c r="J59" i="39" s="1"/>
  <c r="W50" i="39"/>
  <c r="J61" i="39" s="1"/>
  <c r="Y49" i="39"/>
  <c r="I62" i="39" s="1"/>
  <c r="W49" i="39"/>
  <c r="I63" i="39" s="1"/>
  <c r="Y47" i="39"/>
  <c r="I60" i="39" s="1"/>
  <c r="W47" i="39"/>
  <c r="I61" i="39" s="1"/>
  <c r="Y46" i="39"/>
  <c r="H63" i="39" s="1"/>
  <c r="W46" i="39"/>
  <c r="I59" i="39" s="1"/>
  <c r="Y44" i="39"/>
  <c r="H61" i="39" s="1"/>
  <c r="W44" i="39"/>
  <c r="H62" i="39" s="1"/>
  <c r="Y43" i="39"/>
  <c r="H59" i="39" s="1"/>
  <c r="W43" i="39"/>
  <c r="H60" i="39" s="1"/>
  <c r="Y30" i="39"/>
  <c r="G60" i="39" s="1"/>
  <c r="W30" i="39"/>
  <c r="G63" i="39" s="1"/>
  <c r="Y29" i="39"/>
  <c r="G59" i="39" s="1"/>
  <c r="W29" i="39"/>
  <c r="G62" i="39" s="1"/>
  <c r="Y27" i="39"/>
  <c r="F63" i="39" s="1"/>
  <c r="W27" i="39"/>
  <c r="G61" i="39" s="1"/>
  <c r="Y26" i="39"/>
  <c r="F62" i="39" s="1"/>
  <c r="W26" i="39"/>
  <c r="F60" i="39" s="1"/>
  <c r="Y25" i="39"/>
  <c r="W25" i="39"/>
  <c r="Y24" i="39"/>
  <c r="F61" i="39" s="1"/>
  <c r="W24" i="39"/>
  <c r="F59" i="39" s="1"/>
  <c r="Y23" i="39"/>
  <c r="W23" i="39"/>
  <c r="E62" i="39" s="1"/>
  <c r="Y22" i="39"/>
  <c r="W22" i="39"/>
  <c r="Y21" i="39"/>
  <c r="E61" i="39" s="1"/>
  <c r="W21" i="39"/>
  <c r="E60" i="39" s="1"/>
  <c r="Y20" i="39"/>
  <c r="W20" i="39"/>
  <c r="D63" i="39" s="1"/>
  <c r="Y18" i="39"/>
  <c r="W18" i="39"/>
  <c r="D61" i="39" s="1"/>
  <c r="Y17" i="39"/>
  <c r="D60" i="39" s="1"/>
  <c r="W17" i="39"/>
  <c r="D59" i="39" s="1"/>
  <c r="T62" i="38"/>
  <c r="V62" i="38"/>
  <c r="M69" i="38" s="1"/>
  <c r="T63" i="38"/>
  <c r="V63" i="38"/>
  <c r="M71" i="38"/>
  <c r="V60" i="38"/>
  <c r="T60" i="38"/>
  <c r="V59" i="38"/>
  <c r="T59" i="38"/>
  <c r="V57" i="38"/>
  <c r="T57" i="38"/>
  <c r="V56" i="38"/>
  <c r="T56" i="38"/>
  <c r="V54" i="38"/>
  <c r="T54" i="38"/>
  <c r="V53" i="38"/>
  <c r="T53" i="38"/>
  <c r="V51" i="38"/>
  <c r="T51" i="38"/>
  <c r="V50" i="38"/>
  <c r="T50" i="38"/>
  <c r="R72" i="38"/>
  <c r="P72" i="38"/>
  <c r="M72" i="38"/>
  <c r="R71" i="38"/>
  <c r="P71" i="38"/>
  <c r="R70" i="38"/>
  <c r="P70" i="38"/>
  <c r="I70" i="38"/>
  <c r="R69" i="38"/>
  <c r="P69" i="38"/>
  <c r="R68" i="38"/>
  <c r="P68" i="38"/>
  <c r="R67" i="38"/>
  <c r="P67" i="38"/>
  <c r="M67" i="38"/>
  <c r="C45" i="38"/>
  <c r="C43" i="38"/>
  <c r="A50" i="38" s="1"/>
  <c r="C40" i="38"/>
  <c r="C39" i="38"/>
  <c r="V36" i="38"/>
  <c r="I67" i="38" s="1"/>
  <c r="T36" i="38"/>
  <c r="V35" i="38"/>
  <c r="I72" i="38"/>
  <c r="T35" i="38"/>
  <c r="I68" i="38" s="1"/>
  <c r="V34" i="38"/>
  <c r="I69" i="38"/>
  <c r="T34" i="38"/>
  <c r="I71" i="38" s="1"/>
  <c r="V32" i="38"/>
  <c r="H68" i="38" s="1"/>
  <c r="T32" i="38"/>
  <c r="H70" i="38" s="1"/>
  <c r="V31" i="38"/>
  <c r="H67" i="38" s="1"/>
  <c r="T31" i="38"/>
  <c r="H71" i="38" s="1"/>
  <c r="V30" i="38"/>
  <c r="H72" i="38"/>
  <c r="T30" i="38"/>
  <c r="H69" i="38" s="1"/>
  <c r="V28" i="38"/>
  <c r="G71" i="38"/>
  <c r="T28" i="38"/>
  <c r="G70" i="38" s="1"/>
  <c r="V27" i="38"/>
  <c r="G69" i="38" s="1"/>
  <c r="T27" i="38"/>
  <c r="G68" i="38" s="1"/>
  <c r="V26" i="38"/>
  <c r="G67" i="38" s="1"/>
  <c r="T26" i="38"/>
  <c r="G72" i="38" s="1"/>
  <c r="V24" i="38"/>
  <c r="F71" i="38"/>
  <c r="T24" i="38"/>
  <c r="F68" i="38" s="1"/>
  <c r="V23" i="38"/>
  <c r="F70" i="38" s="1"/>
  <c r="T23" i="38"/>
  <c r="F72" i="38" s="1"/>
  <c r="V22" i="38"/>
  <c r="F69" i="38"/>
  <c r="T22" i="38"/>
  <c r="F67" i="38" s="1"/>
  <c r="V20" i="38"/>
  <c r="T20" i="38"/>
  <c r="E71" i="38" s="1"/>
  <c r="V19" i="38"/>
  <c r="T19" i="38"/>
  <c r="V18" i="38"/>
  <c r="E68" i="38" s="1"/>
  <c r="T18" i="38"/>
  <c r="E67" i="38" s="1"/>
  <c r="C72" i="38"/>
  <c r="C56" i="38"/>
  <c r="E56" i="38"/>
  <c r="O35" i="38"/>
  <c r="E60" i="38"/>
  <c r="C35" i="38"/>
  <c r="O59" i="38"/>
  <c r="C7" i="38"/>
  <c r="C5" i="38"/>
  <c r="A18" i="38" s="1"/>
  <c r="C2" i="38"/>
  <c r="C1" i="38"/>
  <c r="B1" i="34"/>
  <c r="B1" i="33"/>
  <c r="B5" i="34"/>
  <c r="A20" i="34" s="1"/>
  <c r="B5" i="33"/>
  <c r="A20" i="33" s="1"/>
  <c r="B2" i="33"/>
  <c r="B2" i="34"/>
  <c r="E27" i="33"/>
  <c r="D27" i="33"/>
  <c r="B27" i="33"/>
  <c r="E26" i="33"/>
  <c r="D26" i="33"/>
  <c r="B26" i="33"/>
  <c r="E24" i="33"/>
  <c r="D24" i="33"/>
  <c r="B24" i="33"/>
  <c r="E23" i="33"/>
  <c r="D23" i="33"/>
  <c r="B23" i="33"/>
  <c r="E21" i="33"/>
  <c r="D21" i="33"/>
  <c r="B21" i="33"/>
  <c r="E20" i="33"/>
  <c r="D20" i="33"/>
  <c r="B20" i="33"/>
  <c r="L42" i="34"/>
  <c r="J42" i="34"/>
  <c r="L39" i="34"/>
  <c r="J39" i="34"/>
  <c r="L36" i="34"/>
  <c r="J36" i="34"/>
  <c r="L32" i="34"/>
  <c r="J32" i="34"/>
  <c r="L29" i="34"/>
  <c r="J29" i="34"/>
  <c r="L27" i="34"/>
  <c r="J27" i="34"/>
  <c r="E27" i="34"/>
  <c r="D27" i="34"/>
  <c r="B27" i="34"/>
  <c r="L26" i="34"/>
  <c r="J26" i="34"/>
  <c r="E26" i="34"/>
  <c r="D26" i="34"/>
  <c r="B26" i="34"/>
  <c r="L24" i="34"/>
  <c r="J24" i="34"/>
  <c r="E24" i="34"/>
  <c r="D24" i="34"/>
  <c r="B24" i="34"/>
  <c r="L23" i="34"/>
  <c r="J23" i="34"/>
  <c r="E23" i="34"/>
  <c r="D23" i="34"/>
  <c r="B23" i="34"/>
  <c r="L21" i="34"/>
  <c r="J21" i="34"/>
  <c r="E21" i="34"/>
  <c r="D21" i="34"/>
  <c r="B21" i="34"/>
  <c r="L20" i="34"/>
  <c r="J20" i="34"/>
  <c r="E20" i="34"/>
  <c r="D20" i="34"/>
  <c r="B20" i="34"/>
  <c r="B1" i="28"/>
  <c r="C7" i="19"/>
  <c r="B36" i="28"/>
  <c r="L34" i="28"/>
  <c r="B30" i="28"/>
  <c r="D20" i="28"/>
  <c r="B48" i="28"/>
  <c r="B49" i="28"/>
  <c r="B47" i="28"/>
  <c r="B5" i="28"/>
  <c r="A20" i="28" s="1"/>
  <c r="B2" i="28"/>
  <c r="S38" i="28"/>
  <c r="Q38" i="28"/>
  <c r="S37" i="28"/>
  <c r="Q37" i="28"/>
  <c r="S36" i="28"/>
  <c r="Q36" i="28"/>
  <c r="S34" i="28"/>
  <c r="Q34" i="28"/>
  <c r="S33" i="28"/>
  <c r="Q33" i="28"/>
  <c r="S32" i="28"/>
  <c r="Q32" i="28"/>
  <c r="S30" i="28"/>
  <c r="Q30" i="28"/>
  <c r="S29" i="28"/>
  <c r="Q29" i="28"/>
  <c r="S28" i="28"/>
  <c r="Q28" i="28"/>
  <c r="S27" i="28"/>
  <c r="Q27" i="28"/>
  <c r="S26" i="28"/>
  <c r="Q26" i="28"/>
  <c r="S25" i="28"/>
  <c r="Q25" i="28"/>
  <c r="S24" i="28"/>
  <c r="Q24" i="28"/>
  <c r="S22" i="28"/>
  <c r="Q22" i="28"/>
  <c r="S21" i="28"/>
  <c r="Q21" i="28"/>
  <c r="S20" i="28"/>
  <c r="Q20" i="28"/>
  <c r="B2" i="20"/>
  <c r="B1" i="20"/>
  <c r="B5" i="20"/>
  <c r="A20" i="20" s="1"/>
  <c r="L34" i="20"/>
  <c r="B51" i="20"/>
  <c r="L32" i="20"/>
  <c r="B37" i="20"/>
  <c r="B47" i="20"/>
  <c r="Q27" i="20"/>
  <c r="S27" i="20"/>
  <c r="S33" i="20"/>
  <c r="Q33" i="20"/>
  <c r="S30" i="20"/>
  <c r="Q30" i="20"/>
  <c r="S29" i="20"/>
  <c r="Q29" i="20"/>
  <c r="B49" i="20"/>
  <c r="B48" i="20"/>
  <c r="S38" i="20"/>
  <c r="Q38" i="20"/>
  <c r="L38" i="20"/>
  <c r="S37" i="20"/>
  <c r="Q37" i="20"/>
  <c r="L37" i="20"/>
  <c r="S36" i="20"/>
  <c r="Q36" i="20"/>
  <c r="D36" i="20"/>
  <c r="B36" i="20"/>
  <c r="S34" i="20"/>
  <c r="Q34" i="20"/>
  <c r="L33" i="20"/>
  <c r="D33" i="20"/>
  <c r="S32" i="20"/>
  <c r="Q32" i="20"/>
  <c r="B32" i="20"/>
  <c r="L30" i="20"/>
  <c r="D30" i="20"/>
  <c r="D29" i="20"/>
  <c r="B29" i="20"/>
  <c r="S28" i="20"/>
  <c r="Q28" i="20"/>
  <c r="L28" i="20"/>
  <c r="D28" i="20"/>
  <c r="S26" i="20"/>
  <c r="Q26" i="20"/>
  <c r="D26" i="20"/>
  <c r="S25" i="20"/>
  <c r="Q25" i="20"/>
  <c r="L25" i="20"/>
  <c r="S24" i="20"/>
  <c r="Q24" i="20"/>
  <c r="L24" i="20"/>
  <c r="D24" i="20"/>
  <c r="S22" i="20"/>
  <c r="Q22" i="20"/>
  <c r="B22" i="20"/>
  <c r="S21" i="20"/>
  <c r="Q21" i="20"/>
  <c r="L21" i="20"/>
  <c r="B21" i="20"/>
  <c r="S20" i="20"/>
  <c r="Q20" i="20"/>
  <c r="B32" i="32"/>
  <c r="B34" i="32"/>
  <c r="B36" i="32"/>
  <c r="A43" i="32" s="1"/>
  <c r="B38" i="32"/>
  <c r="B7" i="32"/>
  <c r="B5" i="32"/>
  <c r="A17" i="32" s="1"/>
  <c r="B3" i="32"/>
  <c r="B1" i="32"/>
  <c r="B29" i="32"/>
  <c r="N24" i="32"/>
  <c r="D24" i="32"/>
  <c r="B61" i="32"/>
  <c r="D52" i="32"/>
  <c r="B24" i="32"/>
  <c r="B20" i="29"/>
  <c r="N54" i="29"/>
  <c r="D19" i="29"/>
  <c r="B30" i="29"/>
  <c r="N36" i="29"/>
  <c r="B72" i="29"/>
  <c r="B43" i="29"/>
  <c r="A50" i="29" s="1"/>
  <c r="B40" i="29"/>
  <c r="B39" i="29"/>
  <c r="B45" i="29"/>
  <c r="B7" i="29"/>
  <c r="B5" i="29"/>
  <c r="A18" i="29" s="1"/>
  <c r="B2" i="29"/>
  <c r="B1" i="29"/>
  <c r="U63" i="32"/>
  <c r="S63" i="32"/>
  <c r="U62" i="32"/>
  <c r="S62" i="32"/>
  <c r="U61" i="32"/>
  <c r="S61" i="32"/>
  <c r="U60" i="32"/>
  <c r="S60" i="32"/>
  <c r="U59" i="32"/>
  <c r="S59" i="32"/>
  <c r="Y56" i="32"/>
  <c r="K63" i="32"/>
  <c r="W56" i="32"/>
  <c r="K60" i="32" s="1"/>
  <c r="Y55" i="32"/>
  <c r="K62" i="32"/>
  <c r="W55" i="32"/>
  <c r="K59" i="32" s="1"/>
  <c r="Y53" i="32"/>
  <c r="K61" i="32"/>
  <c r="W53" i="32"/>
  <c r="J63" i="32" s="1"/>
  <c r="Y52" i="32"/>
  <c r="J60" i="32"/>
  <c r="W52" i="32"/>
  <c r="J62" i="32" s="1"/>
  <c r="Y50" i="32"/>
  <c r="J59" i="32"/>
  <c r="W50" i="32"/>
  <c r="J61" i="32" s="1"/>
  <c r="Y49" i="32"/>
  <c r="I62" i="32"/>
  <c r="W49" i="32"/>
  <c r="I63" i="32" s="1"/>
  <c r="Y47" i="32"/>
  <c r="I60" i="32"/>
  <c r="W47" i="32"/>
  <c r="I61" i="32" s="1"/>
  <c r="Y46" i="32"/>
  <c r="H63" i="32"/>
  <c r="W46" i="32"/>
  <c r="I59" i="32" s="1"/>
  <c r="Y44" i="32"/>
  <c r="H61" i="32"/>
  <c r="W44" i="32"/>
  <c r="H62" i="32" s="1"/>
  <c r="Y43" i="32"/>
  <c r="H59" i="32"/>
  <c r="W43" i="32"/>
  <c r="H60" i="32" s="1"/>
  <c r="Y30" i="32"/>
  <c r="G60" i="32"/>
  <c r="W30" i="32"/>
  <c r="G63" i="32" s="1"/>
  <c r="Y29" i="32"/>
  <c r="G59" i="32" s="1"/>
  <c r="W29" i="32"/>
  <c r="G62" i="32" s="1"/>
  <c r="Y27" i="32"/>
  <c r="F63" i="32" s="1"/>
  <c r="W27" i="32"/>
  <c r="G61" i="32"/>
  <c r="Y26" i="32"/>
  <c r="F62" i="32" s="1"/>
  <c r="W26" i="32"/>
  <c r="F60" i="32" s="1"/>
  <c r="Y25" i="32"/>
  <c r="W25" i="32"/>
  <c r="Y24" i="32"/>
  <c r="F61" i="32" s="1"/>
  <c r="W24" i="32"/>
  <c r="F59" i="32" s="1"/>
  <c r="Y23" i="32"/>
  <c r="E63" i="32" s="1"/>
  <c r="W23" i="32"/>
  <c r="E62" i="32" s="1"/>
  <c r="Y22" i="32"/>
  <c r="W22" i="32"/>
  <c r="Y21" i="32"/>
  <c r="E61" i="32" s="1"/>
  <c r="W21" i="32"/>
  <c r="E60" i="32"/>
  <c r="Y20" i="32"/>
  <c r="E59" i="32" s="1"/>
  <c r="W20" i="32"/>
  <c r="Y18" i="32"/>
  <c r="W18" i="32"/>
  <c r="D61" i="32" s="1"/>
  <c r="Y17" i="32"/>
  <c r="Y59" i="32" s="1"/>
  <c r="W17" i="32"/>
  <c r="D59" i="32" s="1"/>
  <c r="U77" i="29"/>
  <c r="S77" i="29"/>
  <c r="Q77" i="29"/>
  <c r="O77" i="29"/>
  <c r="U76" i="29"/>
  <c r="S76" i="29"/>
  <c r="Q76" i="29"/>
  <c r="O76" i="29"/>
  <c r="U75" i="29"/>
  <c r="S75" i="29"/>
  <c r="Q75" i="29"/>
  <c r="O75" i="29"/>
  <c r="U74" i="29"/>
  <c r="S74" i="29"/>
  <c r="Q74" i="29"/>
  <c r="O74" i="29"/>
  <c r="U73" i="29"/>
  <c r="S73" i="29"/>
  <c r="Q73" i="29"/>
  <c r="O73" i="29"/>
  <c r="U72" i="29"/>
  <c r="S72" i="29"/>
  <c r="Q72" i="29"/>
  <c r="O72" i="29"/>
  <c r="Y68" i="29"/>
  <c r="M75" i="29"/>
  <c r="W68" i="29"/>
  <c r="M72" i="29" s="1"/>
  <c r="Y67" i="29"/>
  <c r="M73" i="29"/>
  <c r="W67" i="29"/>
  <c r="M77" i="29" s="1"/>
  <c r="Y66" i="29"/>
  <c r="M76" i="29"/>
  <c r="W66" i="29"/>
  <c r="M74" i="29" s="1"/>
  <c r="Y64" i="29"/>
  <c r="L75" i="29"/>
  <c r="W64" i="29"/>
  <c r="L73" i="29" s="1"/>
  <c r="Y63" i="29"/>
  <c r="L76" i="29"/>
  <c r="W63" i="29"/>
  <c r="L72" i="29" s="1"/>
  <c r="Y62" i="29"/>
  <c r="L74" i="29"/>
  <c r="W62" i="29"/>
  <c r="L77" i="29" s="1"/>
  <c r="Y60" i="29"/>
  <c r="K75" i="29"/>
  <c r="W60" i="29"/>
  <c r="K76" i="29" s="1"/>
  <c r="Y59" i="29"/>
  <c r="K73" i="29"/>
  <c r="W59" i="29"/>
  <c r="K74" i="29" s="1"/>
  <c r="Y58" i="29"/>
  <c r="K77" i="29"/>
  <c r="W58" i="29"/>
  <c r="K72" i="29"/>
  <c r="Y56" i="29"/>
  <c r="W56" i="29"/>
  <c r="J76" i="29"/>
  <c r="Y55" i="29"/>
  <c r="J77" i="29" s="1"/>
  <c r="W55" i="29"/>
  <c r="J75" i="29"/>
  <c r="Y54" i="29"/>
  <c r="J72" i="29"/>
  <c r="W54" i="29"/>
  <c r="J74" i="29"/>
  <c r="Y52" i="29"/>
  <c r="I76" i="29"/>
  <c r="W52" i="29"/>
  <c r="I77" i="29"/>
  <c r="Y51" i="29"/>
  <c r="I74" i="29"/>
  <c r="W51" i="29"/>
  <c r="I75" i="29"/>
  <c r="Y50" i="29"/>
  <c r="I72" i="29"/>
  <c r="W50" i="29"/>
  <c r="I73" i="29"/>
  <c r="Y36" i="29"/>
  <c r="H72" i="29"/>
  <c r="W36" i="29"/>
  <c r="H75" i="29"/>
  <c r="B36" i="29"/>
  <c r="Y35" i="29"/>
  <c r="H77" i="29" s="1"/>
  <c r="W35" i="29"/>
  <c r="H73" i="29"/>
  <c r="Y34" i="29"/>
  <c r="H74" i="29" s="1"/>
  <c r="W34" i="29"/>
  <c r="H76" i="29" s="1"/>
  <c r="Y32" i="29"/>
  <c r="G73" i="29" s="1"/>
  <c r="W32" i="29"/>
  <c r="G75" i="29"/>
  <c r="Y31" i="29"/>
  <c r="G72" i="29" s="1"/>
  <c r="W31" i="29"/>
  <c r="G76" i="29"/>
  <c r="Y30" i="29"/>
  <c r="W30" i="29"/>
  <c r="G74" i="29" s="1"/>
  <c r="Y28" i="29"/>
  <c r="F76" i="29" s="1"/>
  <c r="W28" i="29"/>
  <c r="F75" i="29"/>
  <c r="Y27" i="29"/>
  <c r="F74" i="29"/>
  <c r="W27" i="29"/>
  <c r="F73" i="29" s="1"/>
  <c r="Y26" i="29"/>
  <c r="F72" i="29" s="1"/>
  <c r="W26" i="29"/>
  <c r="F77" i="29"/>
  <c r="Y24" i="29"/>
  <c r="E76" i="29" s="1"/>
  <c r="W24" i="29"/>
  <c r="E73" i="29" s="1"/>
  <c r="Y23" i="29"/>
  <c r="E75" i="29"/>
  <c r="W23" i="29"/>
  <c r="E77" i="29"/>
  <c r="Y22" i="29"/>
  <c r="E74" i="29"/>
  <c r="W22" i="29"/>
  <c r="E72" i="29" s="1"/>
  <c r="Y20" i="29"/>
  <c r="W20" i="29"/>
  <c r="Y19" i="29"/>
  <c r="D75" i="29" s="1"/>
  <c r="W19" i="29"/>
  <c r="D74" i="29" s="1"/>
  <c r="Y18" i="29"/>
  <c r="W18" i="29"/>
  <c r="D72" i="29" s="1"/>
  <c r="B45" i="24"/>
  <c r="B43" i="24"/>
  <c r="A50" i="24" s="1"/>
  <c r="B40" i="24"/>
  <c r="B39" i="24"/>
  <c r="B14" i="24"/>
  <c r="B67" i="24" s="1"/>
  <c r="B13" i="24"/>
  <c r="B56" i="24" s="1"/>
  <c r="B12" i="24"/>
  <c r="N67" i="24" s="1"/>
  <c r="B11" i="24"/>
  <c r="B30" i="24" s="1"/>
  <c r="B10" i="24"/>
  <c r="D32" i="24" s="1"/>
  <c r="B9" i="24"/>
  <c r="D26" i="24" s="1"/>
  <c r="B7" i="24"/>
  <c r="B5" i="24"/>
  <c r="A18" i="24" s="1"/>
  <c r="B2" i="24"/>
  <c r="B1" i="24"/>
  <c r="U77" i="24"/>
  <c r="S77" i="24"/>
  <c r="Q77" i="24"/>
  <c r="O77" i="24"/>
  <c r="U76" i="24"/>
  <c r="S76" i="24"/>
  <c r="Q76" i="24"/>
  <c r="O76" i="24"/>
  <c r="U75" i="24"/>
  <c r="S75" i="24"/>
  <c r="Q75" i="24"/>
  <c r="O75" i="24"/>
  <c r="U74" i="24"/>
  <c r="S74" i="24"/>
  <c r="Q74" i="24"/>
  <c r="O74" i="24"/>
  <c r="U73" i="24"/>
  <c r="S73" i="24"/>
  <c r="Q73" i="24"/>
  <c r="O73" i="24"/>
  <c r="U72" i="24"/>
  <c r="S72" i="24"/>
  <c r="Q72" i="24"/>
  <c r="O72" i="24"/>
  <c r="Y68" i="24"/>
  <c r="M75" i="24"/>
  <c r="W68" i="24"/>
  <c r="M72" i="24" s="1"/>
  <c r="Y67" i="24"/>
  <c r="M73" i="24" s="1"/>
  <c r="W67" i="24"/>
  <c r="M77" i="24" s="1"/>
  <c r="Y66" i="24"/>
  <c r="M76" i="24" s="1"/>
  <c r="W66" i="24"/>
  <c r="M74" i="24" s="1"/>
  <c r="Y64" i="24"/>
  <c r="L75" i="24"/>
  <c r="W64" i="24"/>
  <c r="L73" i="24" s="1"/>
  <c r="Y63" i="24"/>
  <c r="L76" i="24" s="1"/>
  <c r="W63" i="24"/>
  <c r="L72" i="24" s="1"/>
  <c r="Y62" i="24"/>
  <c r="L74" i="24" s="1"/>
  <c r="W62" i="24"/>
  <c r="L77" i="24" s="1"/>
  <c r="Y60" i="24"/>
  <c r="K75" i="24" s="1"/>
  <c r="W60" i="24"/>
  <c r="K76" i="24" s="1"/>
  <c r="Y59" i="24"/>
  <c r="K73" i="24" s="1"/>
  <c r="W59" i="24"/>
  <c r="K74" i="24" s="1"/>
  <c r="Y58" i="24"/>
  <c r="K77" i="24" s="1"/>
  <c r="W58" i="24"/>
  <c r="K72" i="24" s="1"/>
  <c r="Y56" i="24"/>
  <c r="J73" i="24" s="1"/>
  <c r="W56" i="24"/>
  <c r="J76" i="24" s="1"/>
  <c r="Y55" i="24"/>
  <c r="J77" i="24" s="1"/>
  <c r="W55" i="24"/>
  <c r="J75" i="24" s="1"/>
  <c r="Y54" i="24"/>
  <c r="J72" i="24" s="1"/>
  <c r="W54" i="24"/>
  <c r="J74" i="24" s="1"/>
  <c r="Y52" i="24"/>
  <c r="I76" i="24" s="1"/>
  <c r="W52" i="24"/>
  <c r="I77" i="24" s="1"/>
  <c r="Y51" i="24"/>
  <c r="I74" i="24" s="1"/>
  <c r="W51" i="24"/>
  <c r="I75" i="24" s="1"/>
  <c r="Y50" i="24"/>
  <c r="I72" i="24" s="1"/>
  <c r="W50" i="24"/>
  <c r="I73" i="24" s="1"/>
  <c r="Y36" i="24"/>
  <c r="H72" i="24" s="1"/>
  <c r="W36" i="24"/>
  <c r="H75" i="24"/>
  <c r="Y35" i="24"/>
  <c r="H77" i="24" s="1"/>
  <c r="W35" i="24"/>
  <c r="H73" i="24" s="1"/>
  <c r="Y34" i="24"/>
  <c r="H74" i="24" s="1"/>
  <c r="W34" i="24"/>
  <c r="H76" i="24" s="1"/>
  <c r="Y32" i="24"/>
  <c r="G73" i="24" s="1"/>
  <c r="W32" i="24"/>
  <c r="G75" i="24"/>
  <c r="Y31" i="24"/>
  <c r="G72" i="24" s="1"/>
  <c r="W31" i="24"/>
  <c r="Y30" i="24"/>
  <c r="G77" i="24"/>
  <c r="W30" i="24"/>
  <c r="G74" i="24" s="1"/>
  <c r="Y28" i="24"/>
  <c r="F76" i="24" s="1"/>
  <c r="W28" i="24"/>
  <c r="F75" i="24"/>
  <c r="Y27" i="24"/>
  <c r="F74" i="24" s="1"/>
  <c r="W27" i="24"/>
  <c r="F73" i="24" s="1"/>
  <c r="Y26" i="24"/>
  <c r="F72" i="24" s="1"/>
  <c r="W26" i="24"/>
  <c r="F77" i="24" s="1"/>
  <c r="Y24" i="24"/>
  <c r="E76" i="24" s="1"/>
  <c r="W24" i="24"/>
  <c r="Y23" i="24"/>
  <c r="E75" i="24" s="1"/>
  <c r="W23" i="24"/>
  <c r="E77" i="24" s="1"/>
  <c r="Y22" i="24"/>
  <c r="E74" i="24" s="1"/>
  <c r="W22" i="24"/>
  <c r="E72" i="24" s="1"/>
  <c r="Y20" i="24"/>
  <c r="D77" i="24" s="1"/>
  <c r="W20" i="24"/>
  <c r="D76" i="24" s="1"/>
  <c r="Y19" i="24"/>
  <c r="D75" i="24"/>
  <c r="W19" i="24"/>
  <c r="D74" i="24" s="1"/>
  <c r="Y18" i="24"/>
  <c r="D73" i="24" s="1"/>
  <c r="W18" i="24"/>
  <c r="B45" i="27"/>
  <c r="B43" i="27"/>
  <c r="A50" i="27" s="1"/>
  <c r="B40" i="27"/>
  <c r="B39" i="27"/>
  <c r="B14" i="27"/>
  <c r="B62" i="27" s="1"/>
  <c r="B13" i="27"/>
  <c r="N59" i="27" s="1"/>
  <c r="B12" i="27"/>
  <c r="B28" i="27" s="1"/>
  <c r="B11" i="27"/>
  <c r="B54" i="27" s="1"/>
  <c r="B66" i="27"/>
  <c r="B10" i="27"/>
  <c r="D32" i="27" s="1"/>
  <c r="B9" i="27"/>
  <c r="N28" i="27" s="1"/>
  <c r="B7" i="27"/>
  <c r="B5" i="27"/>
  <c r="A18" i="27" s="1"/>
  <c r="B2" i="27"/>
  <c r="B1" i="27"/>
  <c r="U77" i="27"/>
  <c r="S77" i="27"/>
  <c r="Q77" i="27"/>
  <c r="O77" i="27"/>
  <c r="U76" i="27"/>
  <c r="S76" i="27"/>
  <c r="Q76" i="27"/>
  <c r="O76" i="27"/>
  <c r="U75" i="27"/>
  <c r="S75" i="27"/>
  <c r="Q75" i="27"/>
  <c r="O75" i="27"/>
  <c r="U74" i="27"/>
  <c r="S74" i="27"/>
  <c r="Q74" i="27"/>
  <c r="O74" i="27"/>
  <c r="U73" i="27"/>
  <c r="S73" i="27"/>
  <c r="Q73" i="27"/>
  <c r="O73" i="27"/>
  <c r="U72" i="27"/>
  <c r="S72" i="27"/>
  <c r="Q72" i="27"/>
  <c r="O72" i="27"/>
  <c r="Y68" i="27"/>
  <c r="M75" i="27"/>
  <c r="W68" i="27"/>
  <c r="M72" i="27" s="1"/>
  <c r="Y67" i="27"/>
  <c r="M73" i="27"/>
  <c r="W67" i="27"/>
  <c r="M77" i="27" s="1"/>
  <c r="Y66" i="27"/>
  <c r="M76" i="27"/>
  <c r="W66" i="27"/>
  <c r="M74" i="27" s="1"/>
  <c r="Y64" i="27"/>
  <c r="L75" i="27"/>
  <c r="W64" i="27"/>
  <c r="L73" i="27" s="1"/>
  <c r="Y63" i="27"/>
  <c r="L76" i="27"/>
  <c r="W63" i="27"/>
  <c r="L72" i="27" s="1"/>
  <c r="Y62" i="27"/>
  <c r="L74" i="27"/>
  <c r="W62" i="27"/>
  <c r="L77" i="27" s="1"/>
  <c r="Y60" i="27"/>
  <c r="K75" i="27"/>
  <c r="W60" i="27"/>
  <c r="K76" i="27" s="1"/>
  <c r="Y59" i="27"/>
  <c r="K73" i="27"/>
  <c r="W59" i="27"/>
  <c r="K74" i="27" s="1"/>
  <c r="Y58" i="27"/>
  <c r="K77" i="27"/>
  <c r="W58" i="27"/>
  <c r="K72" i="27" s="1"/>
  <c r="Y56" i="27"/>
  <c r="J73" i="27"/>
  <c r="W56" i="27"/>
  <c r="J76" i="27" s="1"/>
  <c r="Y55" i="27"/>
  <c r="J77" i="27"/>
  <c r="W55" i="27"/>
  <c r="J75" i="27" s="1"/>
  <c r="Y54" i="27"/>
  <c r="J72" i="27"/>
  <c r="W54" i="27"/>
  <c r="J74" i="27" s="1"/>
  <c r="Y52" i="27"/>
  <c r="I76" i="27"/>
  <c r="W52" i="27"/>
  <c r="I77" i="27" s="1"/>
  <c r="Y51" i="27"/>
  <c r="I74" i="27"/>
  <c r="W51" i="27"/>
  <c r="I75" i="27" s="1"/>
  <c r="Y50" i="27"/>
  <c r="I72" i="27"/>
  <c r="W50" i="27"/>
  <c r="I73" i="27" s="1"/>
  <c r="Y36" i="27"/>
  <c r="H72" i="27" s="1"/>
  <c r="W36" i="27"/>
  <c r="H75" i="27" s="1"/>
  <c r="Y35" i="27"/>
  <c r="H77" i="27"/>
  <c r="W35" i="27"/>
  <c r="H73" i="27" s="1"/>
  <c r="Y34" i="27"/>
  <c r="H74" i="27" s="1"/>
  <c r="W34" i="27"/>
  <c r="H76" i="27"/>
  <c r="Y32" i="27"/>
  <c r="G73" i="27" s="1"/>
  <c r="W32" i="27"/>
  <c r="G75" i="27"/>
  <c r="Y31" i="27"/>
  <c r="G72" i="27" s="1"/>
  <c r="W31" i="27"/>
  <c r="G76" i="27"/>
  <c r="Y30" i="27"/>
  <c r="G77" i="27" s="1"/>
  <c r="W30" i="27"/>
  <c r="G74" i="27"/>
  <c r="Y28" i="27"/>
  <c r="F76" i="27" s="1"/>
  <c r="W28" i="27"/>
  <c r="F75" i="27" s="1"/>
  <c r="Y27" i="27"/>
  <c r="F74" i="27" s="1"/>
  <c r="W27" i="27"/>
  <c r="F73" i="27" s="1"/>
  <c r="Y26" i="27"/>
  <c r="F72" i="27" s="1"/>
  <c r="W26" i="27"/>
  <c r="F77" i="27" s="1"/>
  <c r="Y24" i="27"/>
  <c r="W24" i="27"/>
  <c r="E73" i="27" s="1"/>
  <c r="Y23" i="27"/>
  <c r="E75" i="27" s="1"/>
  <c r="W23" i="27"/>
  <c r="Y22" i="27"/>
  <c r="E74" i="27" s="1"/>
  <c r="W22" i="27"/>
  <c r="E72" i="27" s="1"/>
  <c r="Y20" i="27"/>
  <c r="D77" i="27" s="1"/>
  <c r="W20" i="27"/>
  <c r="W76" i="27" s="1"/>
  <c r="Y19" i="27"/>
  <c r="D75" i="27" s="1"/>
  <c r="W19" i="27"/>
  <c r="D74" i="27" s="1"/>
  <c r="Y18" i="27"/>
  <c r="D73" i="27" s="1"/>
  <c r="W18" i="27"/>
  <c r="D72" i="27" s="1"/>
  <c r="C8" i="11"/>
  <c r="E77" i="27"/>
  <c r="E76" i="27"/>
  <c r="D30" i="28"/>
  <c r="B25" i="28"/>
  <c r="D25" i="28"/>
  <c r="B26" i="28"/>
  <c r="B29" i="28"/>
  <c r="L37" i="28"/>
  <c r="D34" i="28"/>
  <c r="D32" i="20"/>
  <c r="B33" i="20"/>
  <c r="D22" i="20"/>
  <c r="B25" i="20"/>
  <c r="L22" i="20"/>
  <c r="D25" i="20"/>
  <c r="B34" i="20"/>
  <c r="B38" i="20"/>
  <c r="B30" i="20"/>
  <c r="D20" i="20"/>
  <c r="B26" i="20"/>
  <c r="D34" i="20"/>
  <c r="B20" i="20"/>
  <c r="L36" i="20"/>
  <c r="L29" i="20"/>
  <c r="D38" i="20"/>
  <c r="N35" i="29"/>
  <c r="B27" i="32"/>
  <c r="D77" i="29"/>
  <c r="B54" i="29"/>
  <c r="B59" i="29"/>
  <c r="N62" i="29"/>
  <c r="D63" i="29"/>
  <c r="D22" i="29"/>
  <c r="D27" i="29"/>
  <c r="N31" i="29"/>
  <c r="N52" i="29"/>
  <c r="B52" i="20"/>
  <c r="D37" i="20"/>
  <c r="B28" i="20"/>
  <c r="D62" i="32"/>
  <c r="J73" i="29"/>
  <c r="L20" i="20"/>
  <c r="C60" i="38"/>
  <c r="O50" i="38"/>
  <c r="O22" i="38"/>
  <c r="O32" i="38"/>
  <c r="C51" i="38"/>
  <c r="O63" i="38"/>
  <c r="E20" i="38"/>
  <c r="O56" i="38"/>
  <c r="C23" i="38"/>
  <c r="V67" i="38"/>
  <c r="O18" i="38"/>
  <c r="C20" i="38"/>
  <c r="E35" i="38"/>
  <c r="C26" i="38"/>
  <c r="E30" i="38"/>
  <c r="C36" i="38"/>
  <c r="E69" i="38"/>
  <c r="E70" i="38"/>
  <c r="C71" i="38"/>
  <c r="D21" i="20"/>
  <c r="L26" i="20"/>
  <c r="B50" i="20"/>
  <c r="B24" i="20"/>
  <c r="D76" i="27" l="1"/>
  <c r="W77" i="29"/>
  <c r="Y73" i="40"/>
  <c r="D60" i="32"/>
  <c r="Y72" i="27"/>
  <c r="T72" i="38"/>
  <c r="N64" i="40"/>
  <c r="D60" i="27"/>
  <c r="D26" i="32"/>
  <c r="N46" i="32"/>
  <c r="D49" i="32"/>
  <c r="N49" i="39"/>
  <c r="B23" i="27"/>
  <c r="B23" i="39"/>
  <c r="D55" i="39"/>
  <c r="B77" i="24"/>
  <c r="N53" i="32"/>
  <c r="N20" i="39"/>
  <c r="B51" i="24"/>
  <c r="D55" i="27"/>
  <c r="N35" i="24"/>
  <c r="B55" i="24"/>
  <c r="N30" i="32"/>
  <c r="D23" i="24"/>
  <c r="D44" i="39"/>
  <c r="B63" i="39"/>
  <c r="D30" i="32"/>
  <c r="N51" i="27"/>
  <c r="N23" i="32"/>
  <c r="N31" i="24"/>
  <c r="N27" i="32"/>
  <c r="B26" i="39"/>
  <c r="D20" i="40"/>
  <c r="N67" i="27"/>
  <c r="B28" i="24"/>
  <c r="D47" i="39"/>
  <c r="B62" i="39"/>
  <c r="N49" i="32"/>
  <c r="B36" i="27"/>
  <c r="B31" i="27"/>
  <c r="N19" i="27"/>
  <c r="B75" i="24"/>
  <c r="D53" i="39"/>
  <c r="B47" i="39"/>
  <c r="D52" i="39"/>
  <c r="B56" i="39"/>
  <c r="B52" i="40"/>
  <c r="B63" i="24"/>
  <c r="B62" i="40"/>
  <c r="D44" i="32"/>
  <c r="B51" i="27"/>
  <c r="N34" i="27"/>
  <c r="N59" i="24"/>
  <c r="D17" i="39"/>
  <c r="D21" i="39"/>
  <c r="N27" i="39"/>
  <c r="B77" i="40"/>
  <c r="N32" i="40"/>
  <c r="B18" i="24"/>
  <c r="D68" i="27"/>
  <c r="D20" i="27"/>
  <c r="N44" i="32"/>
  <c r="D19" i="24"/>
  <c r="D64" i="27"/>
  <c r="D50" i="24"/>
  <c r="B55" i="27"/>
  <c r="D63" i="24"/>
  <c r="D60" i="40"/>
  <c r="B26" i="32"/>
  <c r="B49" i="32"/>
  <c r="N30" i="39"/>
  <c r="D23" i="40"/>
  <c r="N18" i="32"/>
  <c r="B49" i="39"/>
  <c r="B20" i="39"/>
  <c r="B29" i="39"/>
  <c r="B44" i="39"/>
  <c r="B52" i="39"/>
  <c r="D52" i="40"/>
  <c r="B17" i="39"/>
  <c r="N44" i="39"/>
  <c r="D49" i="39"/>
  <c r="D56" i="39"/>
  <c r="D47" i="32"/>
  <c r="D35" i="27"/>
  <c r="B54" i="24"/>
  <c r="N17" i="39"/>
  <c r="D64" i="40"/>
  <c r="N54" i="40"/>
  <c r="D17" i="32"/>
  <c r="B34" i="27"/>
  <c r="B43" i="32"/>
  <c r="N56" i="32"/>
  <c r="B56" i="32"/>
  <c r="B62" i="24"/>
  <c r="B60" i="24"/>
  <c r="B44" i="32"/>
  <c r="B60" i="32"/>
  <c r="N47" i="39"/>
  <c r="D27" i="39"/>
  <c r="B60" i="40"/>
  <c r="B31" i="40"/>
  <c r="D35" i="40"/>
  <c r="W75" i="24"/>
  <c r="Y74" i="24"/>
  <c r="W72" i="24"/>
  <c r="Y73" i="24"/>
  <c r="Y72" i="24"/>
  <c r="W73" i="24"/>
  <c r="W77" i="24"/>
  <c r="D72" i="24"/>
  <c r="G76" i="24"/>
  <c r="W74" i="24"/>
  <c r="E73" i="24"/>
  <c r="Y75" i="24"/>
  <c r="Y77" i="24"/>
  <c r="Y76" i="24"/>
  <c r="W76" i="24"/>
  <c r="B24" i="40"/>
  <c r="B51" i="40"/>
  <c r="N22" i="40"/>
  <c r="B67" i="40"/>
  <c r="B35" i="40"/>
  <c r="B20" i="40"/>
  <c r="N50" i="40"/>
  <c r="B56" i="40"/>
  <c r="N35" i="40"/>
  <c r="N18" i="40"/>
  <c r="D28" i="40"/>
  <c r="D19" i="40"/>
  <c r="Y77" i="40"/>
  <c r="D75" i="40"/>
  <c r="W75" i="40"/>
  <c r="Y74" i="40"/>
  <c r="D54" i="40"/>
  <c r="B18" i="40"/>
  <c r="N51" i="40"/>
  <c r="D36" i="40"/>
  <c r="D26" i="40"/>
  <c r="B22" i="40"/>
  <c r="N19" i="40"/>
  <c r="B68" i="40"/>
  <c r="N66" i="40"/>
  <c r="B58" i="40"/>
  <c r="N34" i="40"/>
  <c r="B63" i="40"/>
  <c r="N60" i="40"/>
  <c r="B72" i="40"/>
  <c r="D31" i="40"/>
  <c r="W77" i="40"/>
  <c r="N28" i="40"/>
  <c r="D50" i="40"/>
  <c r="N68" i="40"/>
  <c r="B50" i="40"/>
  <c r="N36" i="40"/>
  <c r="D32" i="40"/>
  <c r="B64" i="40"/>
  <c r="N62" i="40"/>
  <c r="N30" i="40"/>
  <c r="D67" i="40"/>
  <c r="B73" i="40"/>
  <c r="D59" i="40"/>
  <c r="N52" i="40"/>
  <c r="N20" i="40"/>
  <c r="B27" i="40"/>
  <c r="E72" i="40"/>
  <c r="W72" i="40"/>
  <c r="Y75" i="40"/>
  <c r="D56" i="40"/>
  <c r="N24" i="40"/>
  <c r="N56" i="40"/>
  <c r="B59" i="40"/>
  <c r="D63" i="40"/>
  <c r="Y72" i="40"/>
  <c r="W73" i="40"/>
  <c r="B23" i="40"/>
  <c r="D27" i="40"/>
  <c r="N31" i="40"/>
  <c r="B34" i="40"/>
  <c r="B55" i="40"/>
  <c r="N63" i="40"/>
  <c r="B66" i="40"/>
  <c r="D72" i="40"/>
  <c r="W74" i="40"/>
  <c r="B19" i="40"/>
  <c r="N27" i="40"/>
  <c r="B30" i="40"/>
  <c r="D34" i="40"/>
  <c r="N59" i="40"/>
  <c r="D66" i="40"/>
  <c r="B74" i="40"/>
  <c r="N23" i="40"/>
  <c r="B26" i="40"/>
  <c r="D30" i="40"/>
  <c r="B36" i="40"/>
  <c r="D51" i="40"/>
  <c r="N55" i="40"/>
  <c r="D62" i="40"/>
  <c r="B75" i="40"/>
  <c r="W76" i="40"/>
  <c r="B32" i="40"/>
  <c r="B54" i="40"/>
  <c r="D58" i="40"/>
  <c r="D68" i="40"/>
  <c r="B76" i="40"/>
  <c r="Y76" i="40"/>
  <c r="N26" i="40"/>
  <c r="B28" i="40"/>
  <c r="N58" i="40"/>
  <c r="D76" i="40"/>
  <c r="W77" i="27"/>
  <c r="Y74" i="27"/>
  <c r="W74" i="27"/>
  <c r="W73" i="27"/>
  <c r="W75" i="27"/>
  <c r="Y75" i="27"/>
  <c r="Y76" i="27"/>
  <c r="W72" i="27"/>
  <c r="Y73" i="27"/>
  <c r="Y77" i="27"/>
  <c r="W62" i="39"/>
  <c r="W60" i="39"/>
  <c r="Y63" i="39"/>
  <c r="W63" i="39"/>
  <c r="D18" i="39"/>
  <c r="B21" i="39"/>
  <c r="N46" i="39"/>
  <c r="N53" i="39"/>
  <c r="N18" i="39"/>
  <c r="D30" i="39"/>
  <c r="W61" i="39"/>
  <c r="W59" i="39"/>
  <c r="Y60" i="39"/>
  <c r="D20" i="39"/>
  <c r="B24" i="39"/>
  <c r="D26" i="39"/>
  <c r="B43" i="39"/>
  <c r="N52" i="39"/>
  <c r="B55" i="39"/>
  <c r="Y59" i="39"/>
  <c r="B61" i="39"/>
  <c r="D62" i="39"/>
  <c r="E63" i="39"/>
  <c r="Y62" i="39"/>
  <c r="N26" i="39"/>
  <c r="B18" i="39"/>
  <c r="N24" i="39"/>
  <c r="D29" i="39"/>
  <c r="N43" i="39"/>
  <c r="B46" i="39"/>
  <c r="D50" i="39"/>
  <c r="N55" i="39"/>
  <c r="B59" i="39"/>
  <c r="Y61" i="39"/>
  <c r="B50" i="39"/>
  <c r="N29" i="39"/>
  <c r="D46" i="39"/>
  <c r="N50" i="39"/>
  <c r="B53" i="39"/>
  <c r="D24" i="39"/>
  <c r="D43" i="39"/>
  <c r="D23" i="39"/>
  <c r="B27" i="39"/>
  <c r="E59" i="39"/>
  <c r="Y60" i="32"/>
  <c r="Y63" i="32"/>
  <c r="W60" i="32"/>
  <c r="W63" i="32"/>
  <c r="Y61" i="32"/>
  <c r="W59" i="32"/>
  <c r="Y62" i="32"/>
  <c r="W62" i="32"/>
  <c r="D63" i="32"/>
  <c r="W61" i="32"/>
  <c r="T71" i="38"/>
  <c r="E72" i="38"/>
  <c r="T68" i="38"/>
  <c r="T69" i="38"/>
  <c r="T70" i="38"/>
  <c r="V70" i="38"/>
  <c r="V69" i="38"/>
  <c r="V68" i="38"/>
  <c r="T67" i="38"/>
  <c r="V71" i="38"/>
  <c r="V72" i="38"/>
  <c r="W73" i="29"/>
  <c r="Y72" i="29"/>
  <c r="Y77" i="29"/>
  <c r="Y73" i="29"/>
  <c r="Y76" i="29"/>
  <c r="W75" i="29"/>
  <c r="D76" i="29"/>
  <c r="D73" i="29"/>
  <c r="Y74" i="29"/>
  <c r="G77" i="29"/>
  <c r="W76" i="29"/>
  <c r="Y75" i="29"/>
  <c r="W72" i="29"/>
  <c r="W74" i="29"/>
  <c r="N32" i="24"/>
  <c r="N54" i="24"/>
  <c r="D59" i="27"/>
  <c r="N22" i="24"/>
  <c r="N36" i="27"/>
  <c r="D22" i="27"/>
  <c r="D58" i="24"/>
  <c r="D54" i="24"/>
  <c r="N20" i="29"/>
  <c r="N51" i="29"/>
  <c r="L24" i="28"/>
  <c r="N34" i="24"/>
  <c r="B64" i="27"/>
  <c r="B73" i="29"/>
  <c r="N47" i="32"/>
  <c r="D43" i="32"/>
  <c r="N66" i="29"/>
  <c r="D36" i="29"/>
  <c r="B66" i="29"/>
  <c r="D26" i="28"/>
  <c r="B33" i="28"/>
  <c r="N26" i="27"/>
  <c r="N60" i="24"/>
  <c r="D18" i="29"/>
  <c r="E23" i="38"/>
  <c r="C59" i="38"/>
  <c r="N26" i="32"/>
  <c r="N63" i="29"/>
  <c r="B58" i="29"/>
  <c r="N24" i="29"/>
  <c r="D51" i="29"/>
  <c r="B22" i="28"/>
  <c r="B32" i="27"/>
  <c r="N35" i="27"/>
  <c r="B68" i="24"/>
  <c r="D34" i="27"/>
  <c r="B24" i="29"/>
  <c r="B35" i="29"/>
  <c r="D59" i="29"/>
  <c r="N67" i="29"/>
  <c r="B21" i="32"/>
  <c r="B19" i="29"/>
  <c r="B51" i="28"/>
  <c r="B37" i="28"/>
  <c r="D23" i="27"/>
  <c r="B75" i="27"/>
  <c r="N56" i="24"/>
  <c r="D62" i="27"/>
  <c r="B60" i="29"/>
  <c r="N58" i="29"/>
  <c r="B75" i="29"/>
  <c r="D63" i="27"/>
  <c r="D21" i="32"/>
  <c r="N54" i="27"/>
  <c r="D18" i="24"/>
  <c r="B74" i="24"/>
  <c r="N62" i="24"/>
  <c r="N20" i="27"/>
  <c r="B63" i="27"/>
  <c r="N66" i="27"/>
  <c r="B26" i="27"/>
  <c r="D27" i="24"/>
  <c r="N43" i="32"/>
  <c r="D56" i="32"/>
  <c r="O57" i="38"/>
  <c r="B17" i="32"/>
  <c r="D32" i="29"/>
  <c r="D56" i="29"/>
  <c r="B62" i="32"/>
  <c r="B23" i="32"/>
  <c r="B64" i="24"/>
  <c r="D60" i="24"/>
  <c r="D59" i="24"/>
  <c r="D51" i="24"/>
  <c r="B27" i="24"/>
  <c r="B60" i="27"/>
  <c r="D67" i="27"/>
  <c r="D50" i="27"/>
  <c r="N62" i="27"/>
  <c r="N32" i="27"/>
  <c r="N26" i="24"/>
  <c r="D62" i="24"/>
  <c r="B59" i="32"/>
  <c r="B55" i="29"/>
  <c r="B24" i="24"/>
  <c r="D66" i="27"/>
  <c r="D31" i="27"/>
  <c r="D30" i="27"/>
  <c r="D23" i="32"/>
  <c r="D68" i="24"/>
  <c r="D35" i="29"/>
  <c r="B20" i="32"/>
  <c r="B35" i="27"/>
  <c r="D36" i="27"/>
  <c r="D22" i="24"/>
  <c r="B52" i="28"/>
  <c r="O23" i="38"/>
  <c r="E53" i="38"/>
  <c r="B19" i="24"/>
  <c r="N68" i="29"/>
  <c r="B28" i="29"/>
  <c r="B31" i="29"/>
  <c r="D53" i="32"/>
  <c r="D18" i="32"/>
  <c r="D64" i="29"/>
  <c r="N52" i="24"/>
  <c r="N58" i="24"/>
  <c r="N36" i="24"/>
  <c r="B59" i="24"/>
  <c r="N27" i="27"/>
  <c r="N23" i="27"/>
  <c r="B27" i="27"/>
  <c r="B73" i="27"/>
  <c r="N64" i="27"/>
  <c r="N52" i="27"/>
  <c r="N30" i="27"/>
  <c r="D56" i="27"/>
  <c r="B67" i="27"/>
  <c r="D18" i="27"/>
  <c r="N24" i="24"/>
  <c r="D27" i="32"/>
  <c r="D55" i="32"/>
  <c r="B32" i="29"/>
  <c r="D52" i="27"/>
  <c r="N29" i="32"/>
  <c r="N68" i="24"/>
  <c r="B18" i="27"/>
  <c r="B68" i="27"/>
  <c r="E36" i="38"/>
  <c r="O62" i="38"/>
  <c r="D28" i="27"/>
  <c r="B66" i="24"/>
  <c r="B73" i="24"/>
  <c r="B32" i="24"/>
  <c r="N20" i="24"/>
  <c r="D34" i="24"/>
  <c r="B35" i="24"/>
  <c r="B50" i="27"/>
  <c r="D58" i="27"/>
  <c r="D54" i="27"/>
  <c r="N68" i="27"/>
  <c r="B58" i="27"/>
  <c r="N22" i="27"/>
  <c r="O27" i="38"/>
  <c r="E27" i="38"/>
  <c r="E63" i="38"/>
  <c r="D68" i="29"/>
  <c r="N30" i="29"/>
  <c r="N55" i="32"/>
  <c r="N50" i="32"/>
  <c r="B52" i="32"/>
  <c r="B51" i="29"/>
  <c r="B28" i="28"/>
  <c r="B36" i="24"/>
  <c r="D64" i="24"/>
  <c r="N63" i="24"/>
  <c r="D24" i="27"/>
  <c r="B76" i="27"/>
  <c r="B24" i="27"/>
  <c r="B77" i="27"/>
  <c r="B22" i="27"/>
  <c r="B52" i="27"/>
  <c r="N18" i="27"/>
  <c r="N20" i="32"/>
  <c r="D60" i="29"/>
  <c r="O51" i="38"/>
  <c r="B50" i="29"/>
  <c r="D67" i="29"/>
  <c r="B64" i="29"/>
  <c r="B27" i="29"/>
  <c r="E26" i="38"/>
  <c r="C22" i="38"/>
  <c r="B63" i="29"/>
  <c r="D31" i="29"/>
  <c r="C18" i="38"/>
  <c r="N60" i="29"/>
  <c r="E50" i="38"/>
  <c r="C53" i="38"/>
  <c r="C62" i="38"/>
  <c r="B22" i="29"/>
  <c r="B18" i="29"/>
  <c r="N34" i="29"/>
  <c r="N19" i="29"/>
  <c r="D29" i="28"/>
  <c r="D36" i="28"/>
  <c r="L30" i="28"/>
  <c r="L29" i="28"/>
  <c r="L21" i="28"/>
  <c r="D28" i="28"/>
  <c r="B24" i="28"/>
  <c r="D33" i="28"/>
  <c r="B20" i="28"/>
  <c r="D38" i="28"/>
  <c r="L36" i="28"/>
  <c r="N32" i="29"/>
  <c r="D35" i="24"/>
  <c r="B26" i="24"/>
  <c r="D30" i="24"/>
  <c r="D55" i="24"/>
  <c r="D66" i="29"/>
  <c r="N59" i="29"/>
  <c r="B56" i="29"/>
  <c r="N27" i="29"/>
  <c r="B34" i="24"/>
  <c r="C31" i="38"/>
  <c r="B20" i="24"/>
  <c r="N27" i="24"/>
  <c r="E24" i="38"/>
  <c r="C34" i="38"/>
  <c r="E28" i="38"/>
  <c r="N50" i="24"/>
  <c r="B23" i="29"/>
  <c r="D30" i="29"/>
  <c r="D58" i="29"/>
  <c r="D55" i="29"/>
  <c r="B76" i="24"/>
  <c r="B62" i="29"/>
  <c r="B26" i="29"/>
  <c r="B76" i="29"/>
  <c r="N22" i="29"/>
  <c r="D28" i="24"/>
  <c r="D20" i="24"/>
  <c r="N64" i="24"/>
  <c r="B67" i="29"/>
  <c r="D28" i="29"/>
  <c r="N23" i="24"/>
  <c r="N55" i="29"/>
  <c r="D24" i="29"/>
  <c r="D52" i="29"/>
  <c r="D20" i="29"/>
  <c r="B77" i="29"/>
  <c r="N18" i="24"/>
  <c r="B52" i="24"/>
  <c r="N64" i="29"/>
  <c r="B34" i="29"/>
  <c r="B52" i="29"/>
  <c r="N23" i="29"/>
  <c r="D24" i="24"/>
  <c r="D52" i="24"/>
  <c r="B31" i="24"/>
  <c r="N50" i="29"/>
  <c r="N18" i="29"/>
  <c r="N55" i="24"/>
  <c r="D66" i="24"/>
  <c r="B23" i="24"/>
  <c r="B32" i="28"/>
  <c r="L25" i="28"/>
  <c r="L33" i="28"/>
  <c r="D24" i="28"/>
  <c r="B21" i="28"/>
  <c r="L38" i="28"/>
  <c r="E19" i="38"/>
  <c r="E62" i="38"/>
  <c r="C28" i="38"/>
  <c r="C32" i="38"/>
  <c r="O53" i="38"/>
  <c r="N26" i="29"/>
  <c r="D23" i="29"/>
  <c r="O26" i="38"/>
  <c r="C70" i="38"/>
  <c r="C27" i="38"/>
  <c r="E54" i="38"/>
  <c r="C63" i="38"/>
  <c r="O19" i="38"/>
  <c r="O54" i="38"/>
  <c r="C68" i="38"/>
  <c r="N28" i="29"/>
  <c r="D50" i="29"/>
  <c r="D54" i="29"/>
  <c r="E31" i="38"/>
  <c r="E32" i="38"/>
  <c r="O36" i="38"/>
  <c r="E18" i="38"/>
  <c r="O20" i="38"/>
  <c r="O34" i="38"/>
  <c r="E59" i="38"/>
  <c r="E57" i="38"/>
  <c r="C67" i="38"/>
  <c r="B68" i="29"/>
  <c r="D26" i="29"/>
  <c r="O30" i="38"/>
  <c r="C24" i="38"/>
  <c r="O60" i="38"/>
  <c r="O28" i="38"/>
  <c r="C50" i="38"/>
  <c r="L28" i="28"/>
  <c r="D37" i="28"/>
  <c r="D67" i="24"/>
  <c r="D22" i="28"/>
  <c r="D32" i="28"/>
  <c r="L20" i="28"/>
  <c r="B50" i="24"/>
  <c r="N30" i="24"/>
  <c r="D56" i="24"/>
  <c r="B34" i="28"/>
  <c r="N66" i="24"/>
  <c r="B72" i="24"/>
  <c r="B22" i="24"/>
  <c r="L32" i="28"/>
  <c r="B50" i="28"/>
  <c r="B58" i="24"/>
  <c r="D21" i="28"/>
  <c r="B38" i="28"/>
  <c r="D31" i="24"/>
  <c r="N51" i="24"/>
  <c r="N19" i="24"/>
  <c r="L22" i="28"/>
  <c r="N28" i="24"/>
  <c r="D36" i="24"/>
  <c r="L26" i="28"/>
  <c r="B53" i="32"/>
  <c r="B30" i="32"/>
  <c r="D46" i="32"/>
  <c r="N17" i="32"/>
  <c r="B63" i="32"/>
  <c r="N50" i="27"/>
  <c r="N55" i="27"/>
  <c r="B56" i="27"/>
  <c r="B20" i="27"/>
  <c r="B50" i="32"/>
  <c r="D19" i="27"/>
  <c r="B18" i="32"/>
  <c r="B47" i="32"/>
  <c r="N58" i="27"/>
  <c r="N24" i="27"/>
  <c r="B74" i="27"/>
  <c r="N63" i="27"/>
  <c r="B30" i="27"/>
  <c r="D51" i="27"/>
  <c r="B59" i="27"/>
  <c r="B19" i="27"/>
  <c r="N31" i="27"/>
  <c r="N56" i="27"/>
  <c r="D27" i="27"/>
  <c r="B72" i="27"/>
  <c r="D26" i="27"/>
  <c r="N60" i="27"/>
  <c r="B46" i="32"/>
  <c r="N52" i="32"/>
  <c r="N21" i="32"/>
  <c r="D29" i="32"/>
  <c r="D20" i="32"/>
  <c r="B55" i="32"/>
  <c r="D50" i="32"/>
  <c r="E51" i="38"/>
  <c r="C69" i="38"/>
  <c r="E34" i="38"/>
  <c r="C54" i="38"/>
  <c r="C30" i="38"/>
  <c r="E22" i="38"/>
  <c r="N56" i="29"/>
  <c r="D34" i="29"/>
  <c r="O31" i="38"/>
  <c r="D62" i="29"/>
  <c r="C19" i="38"/>
  <c r="O24" i="38"/>
  <c r="C57" i="38"/>
  <c r="B74" i="29"/>
</calcChain>
</file>

<file path=xl/sharedStrings.xml><?xml version="1.0" encoding="utf-8"?>
<sst xmlns="http://schemas.openxmlformats.org/spreadsheetml/2006/main" count="1677" uniqueCount="257">
  <si>
    <t>Nach dem Spieltag bitte sofort die Ergebnisse im Internet unter www.faustball-ergebnisse.de eintragen !!!!!!</t>
  </si>
  <si>
    <t xml:space="preserve"> Gruppeneinteilung</t>
  </si>
  <si>
    <t>Vorrunde:</t>
  </si>
  <si>
    <t>Doppelrunde</t>
  </si>
  <si>
    <t>Feldgröße: 30*15 m</t>
  </si>
  <si>
    <t>Zw-Runde:</t>
  </si>
  <si>
    <t>12 Mannschaften in zwei Zwischenrundengruppen.</t>
  </si>
  <si>
    <t>Leinenhöhe: 1,60 m</t>
  </si>
  <si>
    <t>WM:</t>
  </si>
  <si>
    <t>Die ersten drei jeder ZR-Gruppe qualifizieren sich für die Endrunde (WM).</t>
  </si>
  <si>
    <t>LM:</t>
  </si>
  <si>
    <t>Die auf den Plätzen 4.-6. aus der ZR spielen um die Landesmeisterschaft.</t>
  </si>
  <si>
    <t>BZM:</t>
  </si>
  <si>
    <t>Vorrunde</t>
  </si>
  <si>
    <t xml:space="preserve">Spielfeld ordnungsgemäß abgestreut und markiert </t>
  </si>
  <si>
    <t xml:space="preserve">Genehmigte Bänder vorhanden und Höhe in Ordnung </t>
  </si>
  <si>
    <t xml:space="preserve">Erste Hilfe vorhanden </t>
  </si>
  <si>
    <t xml:space="preserve">Begrüßung </t>
  </si>
  <si>
    <r>
      <t>Prüfung, ob alle Mannschaften anwesend sind</t>
    </r>
    <r>
      <rPr>
        <b/>
        <sz val="9.5"/>
        <rFont val="Arial"/>
        <family val="2"/>
      </rPr>
      <t xml:space="preserve"> * </t>
    </r>
  </si>
  <si>
    <t xml:space="preserve">Ablauf des Spieltages/Spielfolge bekannt geben </t>
  </si>
  <si>
    <t xml:space="preserve">Spielberichtsbögen </t>
  </si>
  <si>
    <t xml:space="preserve">Vorbereitung (Spielpaarungen, Spielklasse, Datum usw. eintragen) </t>
  </si>
  <si>
    <t xml:space="preserve">Spielerpässe und Schiedsrichter </t>
  </si>
  <si>
    <t xml:space="preserve">Überprüfung auf Gültigkeit der Spielerpässe </t>
  </si>
  <si>
    <t xml:space="preserve">Abschluss </t>
  </si>
  <si>
    <t xml:space="preserve">Rückgabe der Pässe und Spielereinsatzformulare an die Mannschaften </t>
  </si>
  <si>
    <t xml:space="preserve">Einbehaltene Spielerpässe dem Staffelleiter zukommen lassen </t>
  </si>
  <si>
    <t>Spieltagsvorbereitung</t>
  </si>
  <si>
    <t>1.</t>
  </si>
  <si>
    <t>2.</t>
  </si>
  <si>
    <t>i.O</t>
  </si>
  <si>
    <t>n.i.O</t>
  </si>
  <si>
    <t>Spieltag: _________________________</t>
  </si>
  <si>
    <t>Spielort: __________________________</t>
  </si>
  <si>
    <t>3.</t>
  </si>
  <si>
    <t xml:space="preserve">Besonderheiten des Feldes erklären (ins Feld ragende Gegenstände, Verankerungen usw.) </t>
  </si>
  <si>
    <t xml:space="preserve">Stoppuhr, Pfeife, Meterstab, Klemmbrett (möglichst auch Ballwaage und Druckluftmesser) vorhanden </t>
  </si>
  <si>
    <t xml:space="preserve">Ggf. Schiedsrichter auf vollständiges Ausfüllen hinweisen (Ergebnisse, Sieger, eingesetzte Spieler mit Kreuzchen, Name des Schiedsrichters, Einsprüche, Verwarnungen, Platzverweise, Verletzungen, Unterschriften) * </t>
  </si>
  <si>
    <t xml:space="preserve">Entgegennahme der Spielberichtsbögen nach dem Spiel und deren Prüfung auf Vollständigkeit. </t>
  </si>
  <si>
    <t>4.</t>
  </si>
  <si>
    <t xml:space="preserve">Entgegennahme der Spielerpässe und Spielereinsatzformulare von den Mannschaften vor Spielbeginn </t>
  </si>
  <si>
    <t>Ab drittem Einsatz eines Spielers in einer Mannschaft und pro Saison Festspielvermerk im Pass (Bsp: M1 LL, FF05) eintragen und im Spielereinsatzformular vermerken</t>
  </si>
  <si>
    <t xml:space="preserve">Einbehaltene Spielerpässe (z.B. wegen Sperre) dem Staffelleiter zukommen lassen </t>
  </si>
  <si>
    <t>Prüfung der Lizenzen der eingesetzten Schiedsrichter und Eintragung der Einsätze in die Einsatzkarte</t>
  </si>
  <si>
    <r>
      <t>Spielergebnisse im Internet (</t>
    </r>
    <r>
      <rPr>
        <i/>
        <sz val="9.5"/>
        <rFont val="Arial"/>
        <family val="2"/>
      </rPr>
      <t>www.faustball-ergebnisse.de</t>
    </r>
    <r>
      <rPr>
        <sz val="9.5"/>
        <rFont val="Arial"/>
        <family val="2"/>
      </rPr>
      <t>) bis Sonntag 18:00 Uhr eintragen</t>
    </r>
  </si>
  <si>
    <t>5.</t>
  </si>
  <si>
    <t>Spielberichtsbögen (und nach dem letzten Spieltag auch die Spielereinsatzformulare) an den Staffelleiter senden, Poststempel 1. Werktag nach dem Spieltag !</t>
  </si>
  <si>
    <t>Dieses Formular unterschrieben sowie ggf. zusätzliche Informationen zum Spieltag auf der Rückseite zusammen mit den Spielberichtsbögen an den Staffelleiter senden.</t>
  </si>
  <si>
    <t>Datum:</t>
  </si>
  <si>
    <t>Verein, Name:</t>
  </si>
  <si>
    <t>Unterschrift:</t>
  </si>
  <si>
    <r>
      <t>*</t>
    </r>
    <r>
      <rPr>
        <u/>
        <sz val="9.5"/>
        <rFont val="Arial"/>
        <family val="2"/>
      </rPr>
      <t xml:space="preserve"> Zusätzliche Hinweise:</t>
    </r>
    <r>
      <rPr>
        <sz val="9.5"/>
        <rFont val="Arial"/>
        <family val="2"/>
      </rPr>
      <t xml:space="preserve"> </t>
    </r>
  </si>
  <si>
    <t xml:space="preserve">Verspätetes Eintreffen von Mannschaften </t>
  </si>
  <si>
    <t xml:space="preserve">4.4.1.4.2 Eine Mannschaft, die zu ihrem 1.Spiel des Tages 15 Minuten nach der im </t>
  </si>
  <si>
    <t xml:space="preserve">Spielplan festgesetzten Zeit nicht oder nicht spielfähig antritt, hat das Spiel verloren und </t>
  </si>
  <si>
    <t xml:space="preserve">kann ggf. nach Ziffern 6.2.5.2 oder 6.2.5.3. bestraft werden. Die Mannschaft nimmt an den </t>
  </si>
  <si>
    <t xml:space="preserve">weiteren Spielen des Spieltages teil. </t>
  </si>
  <si>
    <t xml:space="preserve">Ausfüllen der Spielberichte </t>
  </si>
  <si>
    <t>Besondere Vorkommnisse :</t>
  </si>
  <si>
    <t>Olaf Niemann</t>
  </si>
  <si>
    <t xml:space="preserve">  </t>
  </si>
  <si>
    <t>Grabenstr. 80</t>
  </si>
  <si>
    <t>71116 Gärtringen</t>
  </si>
  <si>
    <t xml:space="preserve">Tel.: 07034/23624 </t>
  </si>
  <si>
    <t>Fax: 07034-252358</t>
  </si>
  <si>
    <t>Handy: 0173-6705947</t>
  </si>
  <si>
    <t>E-Mail: niemann.olaf@t-online.de</t>
  </si>
  <si>
    <t xml:space="preserve">An </t>
  </si>
  <si>
    <t xml:space="preserve">die teilnehmenden Mannschaften </t>
  </si>
  <si>
    <t xml:space="preserve">Hallo liebe Faustballfreunde, </t>
  </si>
  <si>
    <t>Allen Mannschaften wünsche ich viel Erfolg und hoffe auf eine reibungslose und faire Saison</t>
  </si>
  <si>
    <r>
      <t xml:space="preserve">Euer  </t>
    </r>
    <r>
      <rPr>
        <b/>
        <sz val="20"/>
        <rFont val="Times New Roman"/>
        <family val="1"/>
      </rPr>
      <t>Olaf</t>
    </r>
  </si>
  <si>
    <t>per E-Mail</t>
  </si>
  <si>
    <t>Gärtringen, den</t>
  </si>
  <si>
    <r>
      <t xml:space="preserve">Überprüfung ob </t>
    </r>
    <r>
      <rPr>
        <b/>
        <sz val="9.5"/>
        <rFont val="Arial"/>
        <family val="2"/>
      </rPr>
      <t xml:space="preserve">Freigabevermerk (falls nötig) </t>
    </r>
    <r>
      <rPr>
        <sz val="9.5"/>
        <rFont val="Arial"/>
        <family val="2"/>
      </rPr>
      <t xml:space="preserve">vorhanden ist </t>
    </r>
  </si>
  <si>
    <t>Tragen des Schiedsrichter-Leibchens kontrollieren</t>
  </si>
  <si>
    <t>Überprüfung der Spielberechtigung aufgrund der Stichtage</t>
  </si>
  <si>
    <t>Einheitliche Spielkleidung ?</t>
  </si>
  <si>
    <r>
      <t xml:space="preserve">Beachtet bitte insbesondere die </t>
    </r>
    <r>
      <rPr>
        <b/>
        <sz val="12"/>
        <color indexed="10"/>
        <rFont val="Times New Roman"/>
        <family val="1"/>
      </rPr>
      <t>Checkliste,</t>
    </r>
    <r>
      <rPr>
        <sz val="12"/>
        <rFont val="Times New Roman"/>
        <family val="1"/>
      </rPr>
      <t xml:space="preserve"> die neu mit aufgenommen worden ist und schickt diese zusammen </t>
    </r>
    <r>
      <rPr>
        <b/>
        <sz val="12"/>
        <color indexed="10"/>
        <rFont val="Times New Roman"/>
        <family val="1"/>
      </rPr>
      <t>mit den Spielkarten</t>
    </r>
    <r>
      <rPr>
        <sz val="12"/>
        <rFont val="Times New Roman"/>
        <family val="1"/>
      </rPr>
      <t xml:space="preserve"> an mich zurück.</t>
    </r>
  </si>
  <si>
    <t xml:space="preserve">Tipp für den Spielleiter: Besprechung mit den Spielführern der anwesenden Mannschaften. Sind diese einverstanden, lässt sich meist ein Spiel tauschen, so dass der fehlenden Mannschaft noch ein bisschen mehr Zeit bleibt. </t>
  </si>
  <si>
    <t xml:space="preserve">Es kommt sporadisch vor, dass Mannschaften verspätet zu einem Spieltag eintreffen. In der FGO Faustball ist dieser Fall eindeutig geregelt: </t>
  </si>
  <si>
    <t xml:space="preserve">Die Verantwortung für das korrekte und vollständige Ausfüllen der Spielberichte obliegt dem jeweiligen Schiedsrichter. Der Spielleiter sollte dies jedoch überwachen und die Schiedsrichter ggf. darauf hinweisen. </t>
  </si>
  <si>
    <t xml:space="preserve">Tipp für die Spielführer: Den Schiedsrichter unterstützen und frühzeitig und selbständig die Spielberichte ausfüllen. </t>
  </si>
  <si>
    <t xml:space="preserve">     </t>
  </si>
  <si>
    <t>Strafen:</t>
  </si>
  <si>
    <t>Bedanke möchte ich bereits heute bei den Ausrichtern, die sich bereit erklären Spieltage auszurichten.</t>
  </si>
  <si>
    <t>Für die Zwischenrunden und Endrunden, sowie die Bezirksmeisterschaften liegen bisher folgende Hallenmeldungen vor:</t>
  </si>
  <si>
    <t>BZM</t>
  </si>
  <si>
    <t>Doppel-Vorrunde jeder gegen jeden.</t>
  </si>
  <si>
    <t>Ich werde mich auf diese Tage als Spieltage beschränken(Sofern es geht), damit ihr Eure Kinder bereits jetzt über die Termine informieren könnt.</t>
  </si>
  <si>
    <t>Weitere Ausrichter werden noch dringend benötigt !!!!</t>
  </si>
  <si>
    <t>Spieltag:</t>
  </si>
  <si>
    <t>Spielort:</t>
  </si>
  <si>
    <t>Verantwortlich:</t>
  </si>
  <si>
    <t>Spielbeginn:</t>
  </si>
  <si>
    <t>Spielzeit:</t>
  </si>
  <si>
    <t>Gruppe:</t>
  </si>
  <si>
    <t>Besonderheiten:</t>
  </si>
  <si>
    <t>Mannschaften:</t>
  </si>
  <si>
    <t>Beginn</t>
  </si>
  <si>
    <t>Mannschaft A</t>
  </si>
  <si>
    <t>Mannschaft B</t>
  </si>
  <si>
    <t>Schiri</t>
  </si>
  <si>
    <t>Ergebnis</t>
  </si>
  <si>
    <t>Punkte</t>
  </si>
  <si>
    <t>`-</t>
  </si>
  <si>
    <t>:</t>
  </si>
  <si>
    <t>Tabelle</t>
  </si>
  <si>
    <t>Bälle</t>
  </si>
  <si>
    <t>Vorrunde Gruppe A</t>
  </si>
  <si>
    <t>10 Uhr</t>
  </si>
  <si>
    <t>WM</t>
  </si>
  <si>
    <t>LLM</t>
  </si>
  <si>
    <t xml:space="preserve">   </t>
  </si>
  <si>
    <t>Vorrunde Gruppe B</t>
  </si>
  <si>
    <t>Vorrunde Gruppe C</t>
  </si>
  <si>
    <t>Vorrunde Gruppe D</t>
  </si>
  <si>
    <t xml:space="preserve"> </t>
  </si>
  <si>
    <t xml:space="preserve"> Gespielt wird nach FGO und der LSO. </t>
  </si>
  <si>
    <t>Ich bitte die Ausrichter auf die Gültigkeit der Pässe und der Spielberechtigung zu achten und die notwendigen Eintragungen vorzunehmen.</t>
  </si>
  <si>
    <t>Hoff.-Runde:</t>
  </si>
  <si>
    <t>TSV Calw</t>
  </si>
  <si>
    <t>TV Stammheim</t>
  </si>
  <si>
    <t>Hin</t>
  </si>
  <si>
    <t>Rück</t>
  </si>
  <si>
    <t>ZR 1</t>
  </si>
  <si>
    <t>NLV Vaihingen</t>
  </si>
  <si>
    <t>TSV Gärtringen</t>
  </si>
  <si>
    <t>TSV Grafenau</t>
  </si>
  <si>
    <t>ZR 2</t>
  </si>
  <si>
    <r>
      <t xml:space="preserve">Die ersten </t>
    </r>
    <r>
      <rPr>
        <b/>
        <sz val="10"/>
        <color indexed="10"/>
        <rFont val="Arial"/>
        <family val="2"/>
      </rPr>
      <t>drei</t>
    </r>
    <r>
      <rPr>
        <b/>
        <sz val="10"/>
        <rFont val="Arial"/>
        <family val="2"/>
      </rPr>
      <t xml:space="preserve"> jeder Gruppe qualifizieren sich direkt für die Zwischenrunde.</t>
    </r>
  </si>
  <si>
    <t>Die auf den Plätzen 4.-6. aus der Vorrunde, spielen die Bezirksmeister aus.</t>
  </si>
  <si>
    <t>Gruppe A</t>
  </si>
  <si>
    <t>Gruppe B</t>
  </si>
  <si>
    <t>Gruppe C</t>
  </si>
  <si>
    <t>Gruppe D</t>
  </si>
  <si>
    <t>ZR Gruppe 1</t>
  </si>
  <si>
    <t>Zwischenrunde:</t>
  </si>
  <si>
    <r>
      <t xml:space="preserve">Bitte nur geprüfte Schiedsrichter einsetzen, da es hier immer wieder zu Problemen kommt. Die Schiedsrichter sind verpflichtet die </t>
    </r>
    <r>
      <rPr>
        <b/>
        <sz val="16"/>
        <color indexed="12"/>
        <rFont val="Times New Roman"/>
        <family val="1"/>
      </rPr>
      <t>Schiri-Leibchen</t>
    </r>
    <r>
      <rPr>
        <b/>
        <sz val="16"/>
        <rFont val="Times New Roman"/>
        <family val="1"/>
      </rPr>
      <t xml:space="preserve"> </t>
    </r>
    <r>
      <rPr>
        <b/>
        <sz val="12"/>
        <rFont val="Times New Roman"/>
        <family val="1"/>
      </rPr>
      <t>zu tragen, diese müssen vom Ausrichter gestellt werden.. Zuwiderhandlungen melden bitte die Ausrichter an mich zurück.</t>
    </r>
  </si>
  <si>
    <r>
      <t>Achtet bitte auf</t>
    </r>
    <r>
      <rPr>
        <b/>
        <sz val="16"/>
        <rFont val="Times New Roman"/>
        <family val="1"/>
      </rPr>
      <t xml:space="preserve"> </t>
    </r>
    <r>
      <rPr>
        <b/>
        <sz val="16"/>
        <color indexed="12"/>
        <rFont val="Times New Roman"/>
        <family val="1"/>
      </rPr>
      <t>einheitliche Spielkleidung</t>
    </r>
    <r>
      <rPr>
        <b/>
        <sz val="16"/>
        <rFont val="Times New Roman"/>
        <family val="1"/>
      </rPr>
      <t>.</t>
    </r>
  </si>
  <si>
    <t>Vaihingen/Enz - Sporthalle "Alter Postweg" unterhalb von Schloß Kaltenstein</t>
  </si>
  <si>
    <t>TV Unterhaugstett 1</t>
  </si>
  <si>
    <t>BZM Mitte 1</t>
  </si>
  <si>
    <t>BZM Mitte 2</t>
  </si>
  <si>
    <t>TV Unterhaugstett 2</t>
  </si>
  <si>
    <t>S-Stammheim - Neue Sporthalle Münchinger Strasse</t>
  </si>
  <si>
    <t>Ausrichter:</t>
  </si>
  <si>
    <t>Kolja Meyer - 0176-81737897</t>
  </si>
  <si>
    <t>TV Hohenklingen</t>
  </si>
  <si>
    <t>TV Vaihingen/Enz</t>
  </si>
  <si>
    <t>Spielzeit: 2 Sätze bis 11</t>
  </si>
  <si>
    <t>Ende: 13.30</t>
  </si>
  <si>
    <t>Satz 2</t>
  </si>
  <si>
    <t>TV Unterhaugstett</t>
  </si>
  <si>
    <t>TSV Grafenau 1</t>
  </si>
  <si>
    <t>TSV Grafenau 2</t>
  </si>
  <si>
    <t xml:space="preserve">TSV Malmsheim </t>
  </si>
  <si>
    <t>TSV Westerstetten</t>
  </si>
  <si>
    <t>TSV Kleinvillars</t>
  </si>
  <si>
    <t>TV Unterhaugstett 3</t>
  </si>
  <si>
    <t>9 Uhr</t>
  </si>
  <si>
    <r>
      <t xml:space="preserve">mit insgesamt </t>
    </r>
    <r>
      <rPr>
        <b/>
        <sz val="12"/>
        <rFont val="Times New Roman"/>
        <family val="1"/>
      </rPr>
      <t>23 Mannschaften</t>
    </r>
    <r>
      <rPr>
        <sz val="12"/>
        <rFont val="Times New Roman"/>
        <family val="1"/>
      </rPr>
      <t xml:space="preserve"> starten wir in die kommende Hallenrunde. Nach den Rückgängen in den letzten Jahren, haben wir den abwärtstrend erfreulicherweise stoppen können.
Die Einteilung und der Verlauf findet ihr unter dem Tabellenblatt "</t>
    </r>
    <r>
      <rPr>
        <b/>
        <sz val="12"/>
        <rFont val="Times New Roman"/>
        <family val="1"/>
      </rPr>
      <t>Spielplan</t>
    </r>
    <r>
      <rPr>
        <sz val="12"/>
        <rFont val="Times New Roman"/>
        <family val="1"/>
      </rPr>
      <t>". Die Tagesspielpläne dann unter dem jeweiligen Bezirk (z.B.: "West").</t>
    </r>
  </si>
  <si>
    <t>Grafenau - Wiesengrundhalle  Döffinger Straße 1 , zwis. Döffingen und Dätzingen</t>
  </si>
  <si>
    <t>Bad Liebenzell - Sporthalle Pforzheimer Strasse - Ausrichter Unterhaugstett</t>
  </si>
  <si>
    <t>Knittlingen - Sporthalle  (beim Friedhof) Ausr. Kleinvillars</t>
  </si>
  <si>
    <t>2*7,5min</t>
  </si>
  <si>
    <t>6.</t>
  </si>
  <si>
    <t>2:2Pkte, 36:36 Bälle + 9</t>
  </si>
  <si>
    <t>2:2Pkte, 36:36 Bälle +14</t>
  </si>
  <si>
    <t>BZM Mitte</t>
  </si>
  <si>
    <t>BZM Nord</t>
  </si>
  <si>
    <t>Besonderes:</t>
  </si>
  <si>
    <t>´-</t>
  </si>
  <si>
    <t>Aktueller Tabellenstand</t>
  </si>
  <si>
    <t>Platz</t>
  </si>
  <si>
    <t>Die WM und LLM werden am Samstag 28. Januar 2017 gespielt.</t>
  </si>
  <si>
    <t>Orte werden je nach Quali nach dem 14. Januar festgelegt.</t>
  </si>
  <si>
    <t>Fabian Czekalla - 0160-96752827</t>
  </si>
  <si>
    <t>Bitte beachtet die Ansetzungen unter den jeweiligen  Tabellenblättern.</t>
  </si>
  <si>
    <t xml:space="preserve">
*</t>
  </si>
  <si>
    <t>anbei findet ihr die Spielpläne für die Zwischenrunde und die Bezirksmeisterschaften</t>
  </si>
  <si>
    <t>Ich wünsche Euch geruhsame und fröhliche Weihnachten und einen guten Rutsch ins Jahr 2017 und alles Gute vor allem Gesundheit.</t>
  </si>
  <si>
    <t>Die WM ist in Waldrennach und die LLM in Calw geplant. Dies hängt aber von der Qualifikation ab.</t>
  </si>
  <si>
    <t>ZR Gruppe 2</t>
  </si>
  <si>
    <t>Biberach - Mali-Halle   Adenauer Allee 30</t>
  </si>
  <si>
    <t>Gärtringen - Theodor-Heuss-Sporthalle an der Realschule - Schickhardtstrasse 34/1</t>
  </si>
  <si>
    <t>Olaf Niemann - 0173-6705947 (THH:07034-22497)</t>
  </si>
  <si>
    <t>Bitte Schiri-Einteilungen notfalls ändern, falls der gleiche Verein pfeift, der auch gerade spielt !!!</t>
  </si>
  <si>
    <t>A</t>
  </si>
  <si>
    <t>B</t>
  </si>
  <si>
    <t>Halbfinale</t>
  </si>
  <si>
    <t>Sieger Gruppe A</t>
  </si>
  <si>
    <t>Zweiter Gruppe B</t>
  </si>
  <si>
    <t>Dritter Gruppe A</t>
  </si>
  <si>
    <t>Sieger Gruppe B</t>
  </si>
  <si>
    <t>Zweiter Gruppe A</t>
  </si>
  <si>
    <t>Dritter Gruppe B</t>
  </si>
  <si>
    <t>Sp.u.Pl. 5/6</t>
  </si>
  <si>
    <t>Gew. 1. Halbfinale</t>
  </si>
  <si>
    <t>Sp.u.Pl. 3/4</t>
  </si>
  <si>
    <t>Verl. 1.Halbfinale</t>
  </si>
  <si>
    <t>Verl. 2.Halbfinale</t>
  </si>
  <si>
    <t>Gew. 2. Halbfinale</t>
  </si>
  <si>
    <t>Endspiel</t>
  </si>
  <si>
    <t>??</t>
  </si>
  <si>
    <t>Abschlußtabelle</t>
  </si>
  <si>
    <t>1. und Württembergischer Meister</t>
  </si>
  <si>
    <t>1. und Landesliga-Meister</t>
  </si>
  <si>
    <t>Malmsheim sagt Freitag abend wegen Sturmwarnung</t>
  </si>
  <si>
    <t>Adelmannsfelden a.K, Dennach2 fehlte unentschuldigt</t>
  </si>
  <si>
    <t>Calw sagt Samstag früh ab, da Risiko zu groß und im Ort sehr glatt ist</t>
  </si>
  <si>
    <t>Trichtingen sagt dienstags ab</t>
  </si>
  <si>
    <t>2* 7,5 min</t>
  </si>
  <si>
    <t>1. Spieltag</t>
  </si>
  <si>
    <t>2. Spieltag</t>
  </si>
  <si>
    <t>11</t>
  </si>
  <si>
    <t>8</t>
  </si>
  <si>
    <t>9</t>
  </si>
  <si>
    <t>4</t>
  </si>
  <si>
    <t>12</t>
  </si>
  <si>
    <t>13</t>
  </si>
  <si>
    <t>15</t>
  </si>
  <si>
    <t>6</t>
  </si>
  <si>
    <t>Ergebnisse im Internet drehen</t>
  </si>
  <si>
    <t>noch offen</t>
  </si>
  <si>
    <t>TV Stammheim 1</t>
  </si>
  <si>
    <t>TV Stammheim 2</t>
  </si>
  <si>
    <t>TSV Gärtringen 1</t>
  </si>
  <si>
    <t>TSV Gärtringen 2</t>
  </si>
  <si>
    <t>SpVgg Weil der Stadt</t>
  </si>
  <si>
    <t>TSV Dennach</t>
  </si>
  <si>
    <t>TV Obernhausen</t>
  </si>
  <si>
    <t>TV Ochsenbach</t>
  </si>
  <si>
    <t>TSV Schwieberdingen a.K.</t>
  </si>
  <si>
    <t xml:space="preserve">Weil der Stadt, Biberach, , Ochsenbach, Stammheim, Dennach je 10 Uhr </t>
  </si>
  <si>
    <t>Gärtringen, Vaihingen/Enz, Biberach</t>
  </si>
  <si>
    <t>Ausschreibung zur Hallensaison 2018/2019 der U12</t>
  </si>
  <si>
    <r>
      <t xml:space="preserve">Spielberechtigung jünger als :                    </t>
    </r>
    <r>
      <rPr>
        <b/>
        <sz val="14"/>
        <color indexed="10"/>
        <rFont val="Times New Roman"/>
        <family val="1"/>
      </rPr>
      <t>1. Juli 2006</t>
    </r>
  </si>
  <si>
    <t>Hier zu qualifizieren sich die ersten vier Vereine der WM. Pro Verein nur ein Team.</t>
  </si>
  <si>
    <t>Zum siebten Mal wird in diesem Jahr die baden-württembergische Meisterschaft der U12 durchgeführt. Am 17. März 2019 werden wir  beim FV Kippenheim (BTB) spielen.</t>
  </si>
  <si>
    <t>Anika Gruner - 0173-8663678</t>
  </si>
  <si>
    <t>Rüdiger Schnalke - 07340-7248</t>
  </si>
  <si>
    <t>Westerstetten - Lonetalhalle Brunnenhaldeweg</t>
  </si>
  <si>
    <t>Felix Katz - 0173-6739753</t>
  </si>
  <si>
    <t>Wenzdorfer, Bernd - 0151-27154853</t>
  </si>
  <si>
    <t>Knittlingen - Fausthalle  (beim Friedhof)Parkstr. Ausr. Hohenklingen</t>
  </si>
  <si>
    <t>Markus Vincon - 0151-22903253</t>
  </si>
  <si>
    <t>Kurt Gensheimer 0160-90855288</t>
  </si>
  <si>
    <t>Zwischenrunde und BZM 2018/2019 der U12-Jugend</t>
  </si>
  <si>
    <r>
      <t xml:space="preserve">Euer  </t>
    </r>
    <r>
      <rPr>
        <b/>
        <sz val="20"/>
        <color rgb="FFFF0000"/>
        <rFont val="Times New Roman"/>
        <family val="1"/>
      </rPr>
      <t>Olaf</t>
    </r>
  </si>
  <si>
    <t>Der NLV Vaihingen hat nachgemeldet und rutscht dadurch in die Gruppe C. würde aber lieber in der Gruppe B oder D spielen, da am 1. Dezember einige Spieler fehlen. Ist ein Team aus der Gruppe B oder D bereit mit dem NLV zu tauschen. Betrifft vor allem die Teams: Malmsheim, Weil der Stadt, Dennach und Obernhausen, da diese nur ein Team in der Gruppe haben und nicht Ausrichter sind.</t>
  </si>
  <si>
    <t xml:space="preserve">Calw - Walter-Lindner-Sporthalle - Im Krappen 2 </t>
  </si>
  <si>
    <t>Bernd Bodler - 0151-15618022</t>
  </si>
  <si>
    <t>TG Biberach 1 m.</t>
  </si>
  <si>
    <t>TG Biberach 2 w.</t>
  </si>
  <si>
    <t>Am Samstag 9. März 2019 ab 10 Uhr findet die 7. Baden-Württembergische Meisterschaft in Kippenheim statt.</t>
  </si>
  <si>
    <t>7. Baden-Württembergische Meisterschaft der U12 in Kippenheim (BTB) am Samstag 9. März 2019 (Termin noch nicht bestätigt)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</si>
</sst>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"/>
    <numFmt numFmtId="165" formatCode="[$-407]d/\ mmmm\ yyyy;@"/>
    <numFmt numFmtId="166" formatCode="[$-F800]dddd\,\ mmmm\ dd\,\ yyyy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Arial Narrow"/>
      <family val="2"/>
    </font>
    <font>
      <u/>
      <sz val="9.5"/>
      <name val="Arial"/>
      <family val="2"/>
    </font>
    <font>
      <i/>
      <sz val="9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9.5"/>
      <name val="Arial"/>
      <family val="2"/>
    </font>
    <font>
      <sz val="9.5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rgb="FFFF0000"/>
      <name val="Arial"/>
      <family val="2"/>
    </font>
    <font>
      <b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9" fillId="0" borderId="0" xfId="0" applyFont="1"/>
    <xf numFmtId="0" fontId="8" fillId="2" borderId="0" xfId="0" applyFont="1" applyFill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left"/>
    </xf>
    <xf numFmtId="49" fontId="0" fillId="0" borderId="0" xfId="0" applyNumberFormat="1"/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1" xfId="0" applyFont="1" applyBorder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0" xfId="0" applyFont="1"/>
    <xf numFmtId="0" fontId="8" fillId="0" borderId="0" xfId="0" applyFont="1" applyAlignment="1">
      <alignment horizontal="left" indent="15"/>
    </xf>
    <xf numFmtId="14" fontId="0" fillId="0" borderId="0" xfId="0" applyNumberFormat="1"/>
    <xf numFmtId="0" fontId="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1" fillId="2" borderId="4" xfId="0" applyFont="1" applyFill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15" fontId="1" fillId="0" borderId="0" xfId="0" applyNumberFormat="1" applyFont="1"/>
    <xf numFmtId="0" fontId="5" fillId="2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15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2" borderId="0" xfId="0" applyFont="1" applyFill="1"/>
    <xf numFmtId="0" fontId="26" fillId="0" borderId="0" xfId="0" applyFont="1" applyAlignment="1">
      <alignment horizontal="left"/>
    </xf>
    <xf numFmtId="0" fontId="4" fillId="2" borderId="0" xfId="0" applyFont="1" applyFill="1"/>
    <xf numFmtId="15" fontId="2" fillId="0" borderId="0" xfId="0" applyNumberFormat="1" applyFont="1" applyAlignment="1">
      <alignment horizontal="center"/>
    </xf>
    <xf numFmtId="0" fontId="27" fillId="0" borderId="0" xfId="0" applyFont="1"/>
    <xf numFmtId="16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Border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9" fillId="0" borderId="0" xfId="0" applyFont="1"/>
    <xf numFmtId="0" fontId="3" fillId="0" borderId="0" xfId="0" applyFont="1" applyAlignment="1"/>
    <xf numFmtId="0" fontId="2" fillId="0" borderId="0" xfId="0" applyFont="1" applyFill="1" applyAlignment="1">
      <alignment horizontal="left"/>
    </xf>
    <xf numFmtId="16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31" fillId="0" borderId="0" xfId="0" applyFont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0" xfId="0" applyNumberFormat="1" applyFont="1" applyFill="1" applyBorder="1" applyAlignment="1">
      <alignment horizontal="left"/>
    </xf>
    <xf numFmtId="16" fontId="3" fillId="0" borderId="0" xfId="0" applyNumberFormat="1" applyFont="1" applyFill="1"/>
    <xf numFmtId="165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6" fillId="0" borderId="0" xfId="0" applyFont="1" applyFill="1"/>
    <xf numFmtId="0" fontId="4" fillId="2" borderId="0" xfId="0" applyFont="1" applyFill="1" applyAlignment="1">
      <alignment horizontal="left"/>
    </xf>
    <xf numFmtId="164" fontId="3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16" fontId="3" fillId="0" borderId="7" xfId="0" applyNumberFormat="1" applyFont="1" applyFill="1" applyBorder="1"/>
    <xf numFmtId="16" fontId="2" fillId="0" borderId="0" xfId="0" applyNumberFormat="1" applyFont="1"/>
    <xf numFmtId="15" fontId="2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9" fillId="4" borderId="9" xfId="0" applyFont="1" applyFill="1" applyBorder="1"/>
    <xf numFmtId="0" fontId="3" fillId="4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Border="1"/>
    <xf numFmtId="16" fontId="2" fillId="2" borderId="0" xfId="0" applyNumberFormat="1" applyFont="1" applyFill="1"/>
    <xf numFmtId="16" fontId="3" fillId="0" borderId="0" xfId="0" applyNumberFormat="1" applyFont="1" applyFill="1" applyBorder="1"/>
    <xf numFmtId="0" fontId="26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8" fillId="4" borderId="0" xfId="0" applyFont="1" applyFill="1"/>
    <xf numFmtId="15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166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6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36" fillId="0" borderId="0" xfId="0" applyFont="1" applyFill="1" applyAlignment="1">
      <alignment horizontal="center"/>
    </xf>
    <xf numFmtId="0" fontId="37" fillId="0" borderId="0" xfId="0" applyFont="1" applyFill="1"/>
    <xf numFmtId="0" fontId="38" fillId="0" borderId="0" xfId="0" applyFont="1" applyFill="1"/>
    <xf numFmtId="0" fontId="2" fillId="2" borderId="0" xfId="0" applyFont="1" applyFill="1"/>
    <xf numFmtId="0" fontId="39" fillId="0" borderId="0" xfId="0" applyFont="1" applyAlignment="1">
      <alignment horizontal="left"/>
    </xf>
    <xf numFmtId="0" fontId="2" fillId="7" borderId="7" xfId="0" applyFont="1" applyFill="1" applyBorder="1"/>
    <xf numFmtId="0" fontId="2" fillId="6" borderId="0" xfId="0" applyFont="1" applyFill="1" applyBorder="1" applyAlignment="1">
      <alignment horizontal="center"/>
    </xf>
    <xf numFmtId="16" fontId="2" fillId="0" borderId="0" xfId="0" applyNumberFormat="1" applyFont="1" applyBorder="1"/>
    <xf numFmtId="0" fontId="8" fillId="5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 applyProtection="1">
      <alignment horizontal="center"/>
    </xf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left"/>
    </xf>
    <xf numFmtId="164" fontId="0" fillId="0" borderId="20" xfId="0" applyNumberForma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0" fillId="0" borderId="19" xfId="0" applyNumberFormat="1" applyBorder="1"/>
    <xf numFmtId="164" fontId="0" fillId="0" borderId="20" xfId="0" applyNumberForma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6" xfId="0" applyBorder="1"/>
    <xf numFmtId="0" fontId="0" fillId="0" borderId="20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/>
    <xf numFmtId="16" fontId="2" fillId="2" borderId="7" xfId="0" applyNumberFormat="1" applyFont="1" applyFill="1" applyBorder="1"/>
    <xf numFmtId="0" fontId="39" fillId="11" borderId="0" xfId="0" applyFont="1" applyFill="1" applyAlignment="1">
      <alignment horizontal="left"/>
    </xf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12" borderId="18" xfId="0" applyFill="1" applyBorder="1"/>
    <xf numFmtId="164" fontId="0" fillId="12" borderId="20" xfId="0" applyNumberFormat="1" applyFill="1" applyBorder="1" applyAlignment="1">
      <alignment horizontal="left"/>
    </xf>
    <xf numFmtId="0" fontId="3" fillId="12" borderId="20" xfId="0" applyFont="1" applyFill="1" applyBorder="1" applyAlignment="1">
      <alignment horizontal="left"/>
    </xf>
    <xf numFmtId="164" fontId="0" fillId="12" borderId="20" xfId="0" applyNumberFormat="1" applyFill="1" applyBorder="1"/>
    <xf numFmtId="0" fontId="3" fillId="12" borderId="23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12" borderId="0" xfId="0" applyNumberFormat="1" applyFont="1" applyFill="1" applyAlignment="1">
      <alignment horizontal="center"/>
    </xf>
    <xf numFmtId="0" fontId="0" fillId="12" borderId="0" xfId="0" applyFill="1"/>
    <xf numFmtId="49" fontId="0" fillId="12" borderId="0" xfId="0" applyNumberFormat="1" applyFill="1"/>
    <xf numFmtId="164" fontId="40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166" fontId="40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0" fontId="41" fillId="0" borderId="0" xfId="0" applyFont="1" applyFill="1"/>
    <xf numFmtId="164" fontId="41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/>
    <xf numFmtId="0" fontId="40" fillId="11" borderId="0" xfId="0" applyFont="1" applyFill="1" applyAlignment="1">
      <alignment horizontal="left"/>
    </xf>
    <xf numFmtId="16" fontId="40" fillId="0" borderId="0" xfId="0" applyNumberFormat="1" applyFont="1"/>
    <xf numFmtId="0" fontId="41" fillId="0" borderId="1" xfId="0" applyFont="1" applyBorder="1"/>
    <xf numFmtId="0" fontId="41" fillId="0" borderId="0" xfId="0" applyFont="1" applyBorder="1"/>
    <xf numFmtId="0" fontId="41" fillId="0" borderId="1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2" borderId="0" xfId="0" applyFont="1" applyFill="1" applyAlignment="1">
      <alignment horizontal="center"/>
    </xf>
    <xf numFmtId="0" fontId="40" fillId="9" borderId="0" xfId="0" applyFont="1" applyFill="1" applyBorder="1" applyAlignment="1">
      <alignment horizontal="center"/>
    </xf>
    <xf numFmtId="0" fontId="40" fillId="8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/>
    <xf numFmtId="0" fontId="2" fillId="7" borderId="6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0" fontId="2" fillId="11" borderId="0" xfId="0" applyFont="1" applyFill="1"/>
    <xf numFmtId="0" fontId="43" fillId="0" borderId="0" xfId="0" applyFont="1"/>
    <xf numFmtId="0" fontId="41" fillId="0" borderId="0" xfId="0" applyFont="1" applyAlignment="1">
      <alignment horizontal="right"/>
    </xf>
    <xf numFmtId="14" fontId="41" fillId="0" borderId="0" xfId="0" applyNumberFormat="1" applyFont="1"/>
    <xf numFmtId="0" fontId="44" fillId="0" borderId="0" xfId="0" applyFont="1"/>
    <xf numFmtId="0" fontId="43" fillId="0" borderId="0" xfId="0" applyFont="1" applyAlignment="1">
      <alignment wrapText="1"/>
    </xf>
    <xf numFmtId="0" fontId="45" fillId="2" borderId="0" xfId="0" applyFont="1" applyFill="1" applyAlignment="1">
      <alignment wrapText="1"/>
    </xf>
    <xf numFmtId="0" fontId="44" fillId="7" borderId="0" xfId="0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indent="15"/>
    </xf>
    <xf numFmtId="0" fontId="41" fillId="0" borderId="0" xfId="0" applyFont="1" applyAlignment="1">
      <alignment vertical="center"/>
    </xf>
    <xf numFmtId="15" fontId="41" fillId="0" borderId="0" xfId="0" applyNumberFormat="1" applyFont="1"/>
    <xf numFmtId="0" fontId="47" fillId="0" borderId="0" xfId="0" applyFont="1"/>
    <xf numFmtId="0" fontId="47" fillId="0" borderId="0" xfId="0" applyFont="1" applyAlignment="1">
      <alignment wrapText="1"/>
    </xf>
    <xf numFmtId="0" fontId="48" fillId="8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2" fillId="10" borderId="24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6" fontId="40" fillId="0" borderId="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166" fontId="40" fillId="7" borderId="0" xfId="0" applyNumberFormat="1" applyFont="1" applyFill="1" applyBorder="1" applyAlignment="1">
      <alignment horizontal="left"/>
    </xf>
    <xf numFmtId="0" fontId="41" fillId="7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3484880</xdr:colOff>
      <xdr:row>0</xdr:row>
      <xdr:rowOff>111760</xdr:rowOff>
    </xdr:from>
    <xdr:to>
      <xdr:col>2</xdr:col>
      <xdr:colOff>636905</xdr:colOff>
      <xdr:row>4</xdr:row>
      <xdr:rowOff>91440</xdr:rowOff>
    </xdr:to>
    <xdr:pic>
      <xdr:nvPicPr>
        <xdr:cNvPr id="3" name="Grafik 2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720" y="11176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525780</xdr:colOff>
      <xdr:row>0</xdr:row>
      <xdr:rowOff>76200</xdr:rowOff>
    </xdr:from>
    <xdr:to>
      <xdr:col>18</xdr:col>
      <xdr:colOff>184785</xdr:colOff>
      <xdr:row>5</xdr:row>
      <xdr:rowOff>30480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7620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137160</xdr:rowOff>
    </xdr:from>
    <xdr:to>
      <xdr:col>18</xdr:col>
      <xdr:colOff>192405</xdr:colOff>
      <xdr:row>5</xdr:row>
      <xdr:rowOff>91440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3716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502920</xdr:colOff>
      <xdr:row>0</xdr:row>
      <xdr:rowOff>60960</xdr:rowOff>
    </xdr:from>
    <xdr:to>
      <xdr:col>24</xdr:col>
      <xdr:colOff>161925</xdr:colOff>
      <xdr:row>5</xdr:row>
      <xdr:rowOff>15240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6096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556260</xdr:colOff>
      <xdr:row>0</xdr:row>
      <xdr:rowOff>121920</xdr:rowOff>
    </xdr:from>
    <xdr:to>
      <xdr:col>21</xdr:col>
      <xdr:colOff>215265</xdr:colOff>
      <xdr:row>5</xdr:row>
      <xdr:rowOff>76200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12192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563880</xdr:colOff>
      <xdr:row>0</xdr:row>
      <xdr:rowOff>99060</xdr:rowOff>
    </xdr:from>
    <xdr:to>
      <xdr:col>24</xdr:col>
      <xdr:colOff>222885</xdr:colOff>
      <xdr:row>5</xdr:row>
      <xdr:rowOff>53340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9906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83820</xdr:rowOff>
    </xdr:from>
    <xdr:to>
      <xdr:col>12</xdr:col>
      <xdr:colOff>184785</xdr:colOff>
      <xdr:row>5</xdr:row>
      <xdr:rowOff>7620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380" y="8382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4175760</xdr:colOff>
      <xdr:row>0</xdr:row>
      <xdr:rowOff>0</xdr:rowOff>
    </xdr:from>
    <xdr:to>
      <xdr:col>3</xdr:col>
      <xdr:colOff>443865</xdr:colOff>
      <xdr:row>3</xdr:row>
      <xdr:rowOff>182880</xdr:rowOff>
    </xdr:to>
    <xdr:pic>
      <xdr:nvPicPr>
        <xdr:cNvPr id="3" name="Grafik 2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2960" y="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1</xdr:row>
      <xdr:rowOff>28575</xdr:rowOff>
    </xdr:from>
    <xdr:to>
      <xdr:col>13</xdr:col>
      <xdr:colOff>11430</xdr:colOff>
      <xdr:row>5</xdr:row>
      <xdr:rowOff>135255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00025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1120140</xdr:colOff>
      <xdr:row>0</xdr:row>
      <xdr:rowOff>114300</xdr:rowOff>
    </xdr:from>
    <xdr:to>
      <xdr:col>25</xdr:col>
      <xdr:colOff>497205</xdr:colOff>
      <xdr:row>5</xdr:row>
      <xdr:rowOff>68580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11430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1201270</xdr:colOff>
      <xdr:row>3</xdr:row>
      <xdr:rowOff>116542</xdr:rowOff>
    </xdr:from>
    <xdr:to>
      <xdr:col>25</xdr:col>
      <xdr:colOff>571163</xdr:colOff>
      <xdr:row>8</xdr:row>
      <xdr:rowOff>57375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5717" y="62753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91440</xdr:rowOff>
    </xdr:from>
    <xdr:to>
      <xdr:col>25</xdr:col>
      <xdr:colOff>672465</xdr:colOff>
      <xdr:row>5</xdr:row>
      <xdr:rowOff>45720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80" y="9144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1287780</xdr:colOff>
      <xdr:row>0</xdr:row>
      <xdr:rowOff>114300</xdr:rowOff>
    </xdr:from>
    <xdr:to>
      <xdr:col>25</xdr:col>
      <xdr:colOff>664845</xdr:colOff>
      <xdr:row>5</xdr:row>
      <xdr:rowOff>68580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11430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3515360</xdr:colOff>
      <xdr:row>0</xdr:row>
      <xdr:rowOff>111760</xdr:rowOff>
    </xdr:from>
    <xdr:to>
      <xdr:col>2</xdr:col>
      <xdr:colOff>667385</xdr:colOff>
      <xdr:row>4</xdr:row>
      <xdr:rowOff>91440</xdr:rowOff>
    </xdr:to>
    <xdr:pic>
      <xdr:nvPicPr>
        <xdr:cNvPr id="4" name="Grafik 3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00" y="11176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45720</xdr:rowOff>
    </xdr:from>
    <xdr:to>
      <xdr:col>11</xdr:col>
      <xdr:colOff>154305</xdr:colOff>
      <xdr:row>5</xdr:row>
      <xdr:rowOff>0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45720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322730</xdr:colOff>
      <xdr:row>1</xdr:row>
      <xdr:rowOff>80682</xdr:rowOff>
    </xdr:from>
    <xdr:to>
      <xdr:col>11</xdr:col>
      <xdr:colOff>131894</xdr:colOff>
      <xdr:row>6</xdr:row>
      <xdr:rowOff>21515</xdr:rowOff>
    </xdr:to>
    <xdr:pic>
      <xdr:nvPicPr>
        <xdr:cNvPr id="2" name="Grafik 1" descr="stb_verb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377" y="251011"/>
          <a:ext cx="205930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39"/>
  <sheetViews>
    <sheetView tabSelected="1" topLeftCell="A13" zoomScale="75" workbookViewId="0">
      <selection activeCell="G17" sqref="G17"/>
    </sheetView>
  </sheetViews>
  <sheetFormatPr baseColWidth="10" defaultRowHeight="12.75" x14ac:dyDescent="0.2"/>
  <cols>
    <col min="1" max="1" width="14.7109375" customWidth="1"/>
    <col min="2" max="2" width="71.5703125" customWidth="1"/>
  </cols>
  <sheetData>
    <row r="1" spans="1:3" ht="15.75" x14ac:dyDescent="0.25">
      <c r="A1" s="19" t="s">
        <v>59</v>
      </c>
    </row>
    <row r="2" spans="1:3" ht="15.75" x14ac:dyDescent="0.25">
      <c r="A2" s="19" t="s">
        <v>61</v>
      </c>
    </row>
    <row r="3" spans="1:3" ht="15.75" x14ac:dyDescent="0.25">
      <c r="A3" s="19" t="s">
        <v>62</v>
      </c>
    </row>
    <row r="4" spans="1:3" ht="15.75" x14ac:dyDescent="0.25">
      <c r="A4" s="19" t="s">
        <v>63</v>
      </c>
    </row>
    <row r="5" spans="1:3" ht="15.75" x14ac:dyDescent="0.25">
      <c r="A5" s="19" t="s">
        <v>64</v>
      </c>
    </row>
    <row r="6" spans="1:3" ht="15.75" x14ac:dyDescent="0.25">
      <c r="A6" s="19" t="s">
        <v>65</v>
      </c>
    </row>
    <row r="7" spans="1:3" ht="15.75" x14ac:dyDescent="0.25">
      <c r="A7" s="19" t="s">
        <v>66</v>
      </c>
    </row>
    <row r="8" spans="1:3" x14ac:dyDescent="0.2">
      <c r="B8" s="29" t="s">
        <v>73</v>
      </c>
      <c r="C8" s="56">
        <f ca="1">TODAY()</f>
        <v>43411</v>
      </c>
    </row>
    <row r="9" spans="1:3" ht="15.75" x14ac:dyDescent="0.25">
      <c r="B9" s="19" t="s">
        <v>60</v>
      </c>
    </row>
    <row r="10" spans="1:3" ht="15.75" x14ac:dyDescent="0.25">
      <c r="A10" s="19" t="s">
        <v>67</v>
      </c>
      <c r="B10" s="19" t="s">
        <v>68</v>
      </c>
      <c r="C10" t="s">
        <v>83</v>
      </c>
    </row>
    <row r="11" spans="1:3" ht="15.75" x14ac:dyDescent="0.25">
      <c r="B11" s="19" t="s">
        <v>72</v>
      </c>
    </row>
    <row r="12" spans="1:3" ht="15.75" x14ac:dyDescent="0.25">
      <c r="B12" s="19"/>
    </row>
    <row r="13" spans="1:3" ht="18.75" x14ac:dyDescent="0.3">
      <c r="B13" s="54" t="s">
        <v>236</v>
      </c>
    </row>
    <row r="14" spans="1:3" ht="15.75" x14ac:dyDescent="0.25">
      <c r="A14" s="19"/>
    </row>
    <row r="15" spans="1:3" ht="15.75" x14ac:dyDescent="0.25">
      <c r="B15" s="19" t="s">
        <v>69</v>
      </c>
    </row>
    <row r="16" spans="1:3" ht="15.75" x14ac:dyDescent="0.25">
      <c r="A16" s="19"/>
    </row>
    <row r="17" spans="1:3" ht="78.75" x14ac:dyDescent="0.25">
      <c r="B17" s="57" t="s">
        <v>161</v>
      </c>
    </row>
    <row r="18" spans="1:3" ht="53.25" customHeight="1" thickBot="1" x14ac:dyDescent="0.3">
      <c r="B18" s="58" t="s">
        <v>239</v>
      </c>
    </row>
    <row r="19" spans="1:3" ht="45" customHeight="1" thickBot="1" x14ac:dyDescent="0.3">
      <c r="B19" s="68" t="s">
        <v>0</v>
      </c>
    </row>
    <row r="20" spans="1:3" ht="15.75" x14ac:dyDescent="0.25">
      <c r="B20" s="57" t="s">
        <v>118</v>
      </c>
    </row>
    <row r="21" spans="1:3" ht="15.75" x14ac:dyDescent="0.25">
      <c r="B21" s="163"/>
    </row>
    <row r="22" spans="1:3" ht="31.5" x14ac:dyDescent="0.25">
      <c r="B22" s="57" t="s">
        <v>85</v>
      </c>
      <c r="C22" t="s">
        <v>113</v>
      </c>
    </row>
    <row r="23" spans="1:3" ht="15.75" x14ac:dyDescent="0.25">
      <c r="B23" s="58" t="s">
        <v>113</v>
      </c>
    </row>
    <row r="25" spans="1:3" ht="31.5" x14ac:dyDescent="0.25">
      <c r="B25" s="57" t="s">
        <v>78</v>
      </c>
    </row>
    <row r="26" spans="1:3" ht="47.25" x14ac:dyDescent="0.25">
      <c r="B26" s="59" t="s">
        <v>119</v>
      </c>
    </row>
    <row r="27" spans="1:3" ht="18.75" x14ac:dyDescent="0.3">
      <c r="B27" s="112" t="s">
        <v>237</v>
      </c>
    </row>
    <row r="28" spans="1:3" ht="27.75" customHeight="1" x14ac:dyDescent="0.3">
      <c r="B28" s="59" t="s">
        <v>139</v>
      </c>
    </row>
    <row r="29" spans="1:3" ht="72" x14ac:dyDescent="0.25">
      <c r="B29" s="59" t="s">
        <v>138</v>
      </c>
    </row>
    <row r="30" spans="1:3" ht="15.75" x14ac:dyDescent="0.25">
      <c r="B30" s="57"/>
    </row>
    <row r="31" spans="1:3" ht="31.5" x14ac:dyDescent="0.25">
      <c r="B31" s="59" t="s">
        <v>70</v>
      </c>
    </row>
    <row r="32" spans="1:3" ht="15.75" x14ac:dyDescent="0.25">
      <c r="A32" s="55"/>
    </row>
    <row r="33" spans="1:2" ht="25.5" x14ac:dyDescent="0.35">
      <c r="B33" s="55" t="s">
        <v>71</v>
      </c>
    </row>
    <row r="35" spans="1:2" s="69" customFormat="1" ht="15" x14ac:dyDescent="0.2">
      <c r="A35" s="71"/>
    </row>
    <row r="36" spans="1:2" s="69" customFormat="1" ht="15" x14ac:dyDescent="0.2">
      <c r="A36" s="27"/>
    </row>
    <row r="37" spans="1:2" s="69" customFormat="1" ht="15" x14ac:dyDescent="0.2">
      <c r="A37" s="71"/>
      <c r="B37" s="70"/>
    </row>
    <row r="38" spans="1:2" s="69" customFormat="1" ht="15" x14ac:dyDescent="0.2">
      <c r="A38" s="27"/>
    </row>
    <row r="39" spans="1:2" s="69" customFormat="1" ht="15" x14ac:dyDescent="0.2">
      <c r="A39" s="71"/>
    </row>
  </sheetData>
  <phoneticPr fontId="0" type="noConversion"/>
  <pageMargins left="0.39370078740157483" right="0.35433070866141736" top="0.47244094488188981" bottom="0.35433070866141736" header="0.19685039370078741" footer="0.15748031496062992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4"/>
  <sheetViews>
    <sheetView zoomScaleNormal="100" workbookViewId="0">
      <selection activeCell="A57" sqref="A57"/>
    </sheetView>
  </sheetViews>
  <sheetFormatPr baseColWidth="10" defaultRowHeight="12.75" x14ac:dyDescent="0.2"/>
  <cols>
    <col min="1" max="1" width="14.42578125" customWidth="1"/>
    <col min="2" max="2" width="18.7109375" customWidth="1"/>
    <col min="3" max="3" width="3.85546875" style="103" customWidth="1"/>
    <col min="4" max="4" width="4.85546875" customWidth="1"/>
    <col min="5" max="11" width="2.7109375" customWidth="1"/>
    <col min="12" max="12" width="18.85546875" customWidth="1"/>
    <col min="13" max="13" width="4" style="1" customWidth="1"/>
    <col min="14" max="14" width="1.42578125" style="1" customWidth="1"/>
    <col min="15" max="15" width="4" style="1" customWidth="1"/>
    <col min="16" max="16" width="1.7109375" style="1" customWidth="1"/>
    <col min="17" max="17" width="4.140625" style="1" customWidth="1"/>
    <col min="18" max="18" width="0.85546875" style="1" customWidth="1"/>
    <col min="19" max="19" width="4.140625" style="1" customWidth="1"/>
  </cols>
  <sheetData>
    <row r="1" spans="1:19" s="3" customFormat="1" x14ac:dyDescent="0.2">
      <c r="A1" s="85" t="s">
        <v>91</v>
      </c>
      <c r="B1" s="255">
        <f>Spielplan!G20</f>
        <v>43484</v>
      </c>
      <c r="C1" s="255"/>
      <c r="D1" s="255"/>
      <c r="E1" s="255"/>
      <c r="F1" s="255"/>
      <c r="G1" s="255"/>
      <c r="H1" s="255"/>
      <c r="I1" s="255"/>
      <c r="M1" s="2"/>
      <c r="N1" s="2"/>
      <c r="O1" s="2"/>
      <c r="P1" s="2"/>
      <c r="Q1" s="2"/>
      <c r="R1" s="2"/>
      <c r="S1" s="2"/>
    </row>
    <row r="2" spans="1:19" s="3" customFormat="1" x14ac:dyDescent="0.2">
      <c r="A2" s="85" t="s">
        <v>146</v>
      </c>
      <c r="B2" s="150" t="str">
        <f>Spielplan!G22</f>
        <v>noch offen</v>
      </c>
      <c r="C2" s="150"/>
      <c r="D2" s="150"/>
      <c r="E2" s="150"/>
      <c r="F2" s="150"/>
      <c r="G2" s="150"/>
      <c r="H2" s="150"/>
      <c r="I2" s="150"/>
      <c r="M2" s="2"/>
      <c r="N2" s="2"/>
      <c r="O2" s="2"/>
      <c r="P2" s="2"/>
      <c r="Q2" s="2"/>
      <c r="R2" s="2"/>
      <c r="S2" s="2"/>
    </row>
    <row r="3" spans="1:19" s="3" customFormat="1" x14ac:dyDescent="0.2">
      <c r="A3" s="85" t="s">
        <v>92</v>
      </c>
      <c r="B3" s="96"/>
      <c r="C3" s="96"/>
      <c r="M3" s="2"/>
      <c r="N3" s="2"/>
      <c r="O3" s="2"/>
      <c r="P3" s="2"/>
      <c r="Q3" s="2"/>
      <c r="R3" s="2"/>
      <c r="S3" s="2"/>
    </row>
    <row r="4" spans="1:19" s="3" customFormat="1" x14ac:dyDescent="0.2">
      <c r="A4" s="85" t="s">
        <v>93</v>
      </c>
      <c r="B4" s="8"/>
      <c r="C4" s="107"/>
      <c r="M4" s="2"/>
      <c r="N4" s="2"/>
      <c r="O4" s="2"/>
      <c r="P4" s="2"/>
      <c r="Q4" s="2"/>
      <c r="R4" s="2"/>
      <c r="S4" s="2"/>
    </row>
    <row r="5" spans="1:19" s="3" customFormat="1" x14ac:dyDescent="0.2">
      <c r="A5" s="85" t="s">
        <v>94</v>
      </c>
      <c r="B5" s="3" t="str">
        <f>Spielplan!G21</f>
        <v>10 Uhr</v>
      </c>
      <c r="C5" s="8"/>
      <c r="M5" s="2"/>
      <c r="N5" s="2"/>
      <c r="O5" s="2"/>
      <c r="P5" s="2"/>
      <c r="Q5" s="2"/>
      <c r="R5" s="2"/>
      <c r="S5" s="2"/>
    </row>
    <row r="6" spans="1:19" s="3" customFormat="1" x14ac:dyDescent="0.2">
      <c r="A6" s="85" t="s">
        <v>95</v>
      </c>
      <c r="B6" s="159" t="s">
        <v>165</v>
      </c>
      <c r="C6" s="101"/>
      <c r="M6" s="2"/>
      <c r="N6" s="2"/>
      <c r="O6" s="2"/>
      <c r="P6" s="2"/>
      <c r="Q6" s="2"/>
      <c r="R6" s="2"/>
      <c r="S6" s="2"/>
    </row>
    <row r="7" spans="1:19" s="3" customFormat="1" x14ac:dyDescent="0.2">
      <c r="A7" s="85" t="s">
        <v>96</v>
      </c>
      <c r="B7" s="3" t="s">
        <v>136</v>
      </c>
      <c r="M7" s="2"/>
      <c r="N7" s="2"/>
      <c r="O7" s="2"/>
      <c r="P7" s="2"/>
      <c r="Q7" s="2"/>
      <c r="R7" s="2"/>
      <c r="S7" s="2"/>
    </row>
    <row r="8" spans="1:19" s="3" customFormat="1" x14ac:dyDescent="0.2">
      <c r="A8" s="85" t="s">
        <v>98</v>
      </c>
      <c r="B8" s="11"/>
      <c r="C8" s="101"/>
      <c r="D8" s="21"/>
      <c r="M8" s="2"/>
      <c r="N8" s="2"/>
      <c r="O8" s="2"/>
      <c r="P8" s="2"/>
      <c r="Q8" s="2"/>
      <c r="R8" s="2"/>
      <c r="S8" s="2"/>
    </row>
    <row r="9" spans="1:19" s="3" customFormat="1" x14ac:dyDescent="0.2">
      <c r="A9" s="85"/>
      <c r="B9" s="11"/>
      <c r="C9" s="101"/>
      <c r="D9" s="11"/>
      <c r="M9" s="2"/>
      <c r="N9" s="2"/>
      <c r="O9" s="2"/>
      <c r="P9" s="2"/>
      <c r="Q9" s="2"/>
      <c r="R9" s="2"/>
      <c r="S9" s="2"/>
    </row>
    <row r="10" spans="1:19" s="3" customFormat="1" x14ac:dyDescent="0.2">
      <c r="A10" s="85"/>
      <c r="B10" s="11"/>
      <c r="C10" s="101"/>
      <c r="D10" s="11"/>
      <c r="M10" s="2"/>
      <c r="N10" s="2"/>
      <c r="O10" s="2"/>
      <c r="P10" s="2"/>
      <c r="Q10" s="2"/>
      <c r="R10" s="2"/>
      <c r="S10" s="2"/>
    </row>
    <row r="11" spans="1:19" s="3" customFormat="1" x14ac:dyDescent="0.2">
      <c r="A11" s="85"/>
      <c r="B11" s="11"/>
      <c r="C11" s="101"/>
      <c r="D11" s="11"/>
      <c r="M11" s="2"/>
      <c r="N11" s="2"/>
      <c r="O11" s="2"/>
      <c r="P11" s="2"/>
      <c r="Q11" s="2"/>
      <c r="R11" s="2"/>
      <c r="S11" s="2"/>
    </row>
    <row r="12" spans="1:19" s="3" customFormat="1" x14ac:dyDescent="0.2">
      <c r="A12" s="85"/>
      <c r="B12" s="11"/>
      <c r="C12" s="101"/>
      <c r="D12" s="11"/>
      <c r="M12" s="2"/>
      <c r="N12" s="2"/>
      <c r="O12" s="2"/>
      <c r="P12" s="2"/>
      <c r="Q12" s="2"/>
      <c r="R12" s="2"/>
      <c r="S12" s="2"/>
    </row>
    <row r="13" spans="1:19" s="3" customFormat="1" x14ac:dyDescent="0.2">
      <c r="A13" s="85"/>
      <c r="B13" s="11"/>
      <c r="C13" s="101"/>
      <c r="D13" s="11"/>
      <c r="M13" s="2"/>
      <c r="N13" s="2"/>
      <c r="O13" s="2"/>
      <c r="P13" s="9"/>
      <c r="Q13" s="9"/>
      <c r="R13" s="1"/>
      <c r="S13" s="9"/>
    </row>
    <row r="14" spans="1:19" s="3" customFormat="1" x14ac:dyDescent="0.2">
      <c r="A14" s="85" t="s">
        <v>171</v>
      </c>
      <c r="C14" s="101"/>
      <c r="M14" s="2"/>
      <c r="N14" s="2"/>
      <c r="O14" s="2"/>
      <c r="P14" s="9"/>
      <c r="Q14" s="9"/>
      <c r="R14" s="1"/>
      <c r="S14" s="9"/>
    </row>
    <row r="15" spans="1:19" s="3" customFormat="1" x14ac:dyDescent="0.2">
      <c r="A15" s="85"/>
      <c r="C15" s="101"/>
      <c r="M15" s="2"/>
      <c r="N15" s="2"/>
      <c r="O15" s="2"/>
      <c r="P15" s="9"/>
      <c r="Q15" s="9"/>
      <c r="R15" s="1"/>
      <c r="S15" s="9"/>
    </row>
    <row r="16" spans="1:19" s="8" customFormat="1" x14ac:dyDescent="0.2">
      <c r="A16" s="78"/>
      <c r="B16" s="2"/>
      <c r="C16" s="101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9"/>
      <c r="Q16" s="9"/>
      <c r="R16" s="1"/>
      <c r="S16" s="9"/>
    </row>
    <row r="17" spans="1:19" s="8" customFormat="1" x14ac:dyDescent="0.2">
      <c r="A17" s="78"/>
      <c r="B17" s="2"/>
      <c r="C17" s="10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8" customFormat="1" x14ac:dyDescent="0.2">
      <c r="A18" s="87" t="s">
        <v>99</v>
      </c>
      <c r="B18" s="2" t="s">
        <v>100</v>
      </c>
      <c r="C18" s="101"/>
      <c r="D18" s="3" t="s">
        <v>101</v>
      </c>
      <c r="E18" s="2"/>
      <c r="F18" s="2"/>
      <c r="G18" s="2"/>
      <c r="H18" s="2"/>
      <c r="I18" s="2"/>
      <c r="J18" s="2"/>
      <c r="K18" s="2"/>
      <c r="L18" s="2" t="s">
        <v>102</v>
      </c>
      <c r="M18" s="1"/>
      <c r="N18" s="2" t="s">
        <v>103</v>
      </c>
      <c r="O18" s="2"/>
      <c r="P18" s="9"/>
      <c r="Q18" s="2"/>
      <c r="R18" s="2" t="s">
        <v>104</v>
      </c>
      <c r="S18" s="2"/>
    </row>
    <row r="19" spans="1:19" s="8" customFormat="1" x14ac:dyDescent="0.2">
      <c r="A19" s="78"/>
      <c r="B19" s="2"/>
      <c r="C19" s="101"/>
      <c r="D19" s="2"/>
      <c r="E19" s="2"/>
      <c r="F19" s="2"/>
      <c r="G19" s="2"/>
      <c r="H19" s="2"/>
      <c r="I19" s="2"/>
      <c r="J19" s="2"/>
      <c r="K19" s="2"/>
      <c r="L19" s="2"/>
      <c r="M19" s="9"/>
      <c r="N19" s="9"/>
      <c r="O19" s="9"/>
      <c r="P19" s="9"/>
      <c r="Q19" s="9"/>
      <c r="R19" s="1"/>
      <c r="S19" s="9"/>
    </row>
    <row r="20" spans="1:19" s="10" customFormat="1" x14ac:dyDescent="0.2">
      <c r="A20" s="78" t="str">
        <f>T(B5)</f>
        <v>10 Uhr</v>
      </c>
      <c r="B20" s="11" t="str">
        <f>T(B8)</f>
        <v/>
      </c>
      <c r="C20" s="102" t="s">
        <v>172</v>
      </c>
      <c r="D20" s="11" t="str">
        <f>T(B9)</f>
        <v/>
      </c>
      <c r="E20" s="11"/>
      <c r="F20" s="11"/>
      <c r="G20" s="11"/>
      <c r="H20" s="11"/>
      <c r="I20" s="11"/>
      <c r="J20" s="11"/>
      <c r="K20" s="11"/>
      <c r="L20" s="11" t="str">
        <f>T(B13)</f>
        <v/>
      </c>
      <c r="M20" s="9"/>
      <c r="N20" s="9" t="s">
        <v>106</v>
      </c>
      <c r="O20" s="9"/>
      <c r="P20" s="9"/>
      <c r="Q20" s="9" t="str">
        <f>IF(M20="","",IF(M20=O20,"1",IF(M20&gt;O20,"2","0")))</f>
        <v/>
      </c>
      <c r="R20" s="1" t="s">
        <v>106</v>
      </c>
      <c r="S20" s="9" t="str">
        <f>IF(O20="","",IF(M20=O20,"1",IF(M20&lt;O20,"2","0")))</f>
        <v/>
      </c>
    </row>
    <row r="21" spans="1:19" s="10" customFormat="1" x14ac:dyDescent="0.2">
      <c r="A21" s="78"/>
      <c r="B21" s="11" t="str">
        <f>T(B10)</f>
        <v/>
      </c>
      <c r="C21" s="102" t="s">
        <v>172</v>
      </c>
      <c r="D21" s="11" t="str">
        <f>T(B11)</f>
        <v/>
      </c>
      <c r="E21" s="11"/>
      <c r="F21" s="11"/>
      <c r="G21" s="11"/>
      <c r="H21" s="11"/>
      <c r="I21" s="11"/>
      <c r="J21" s="11"/>
      <c r="K21" s="11"/>
      <c r="L21" s="11" t="str">
        <f>T(B8)</f>
        <v/>
      </c>
      <c r="M21" s="9"/>
      <c r="N21" s="9" t="s">
        <v>106</v>
      </c>
      <c r="O21" s="9"/>
      <c r="P21" s="9"/>
      <c r="Q21" s="9" t="str">
        <f>IF(M21="","",IF(M21=O21,"1",IF(M21&gt;O21,"2","0")))</f>
        <v/>
      </c>
      <c r="R21" s="1" t="s">
        <v>106</v>
      </c>
      <c r="S21" s="9" t="str">
        <f>IF(O21="","",IF(M21=O21,"1",IF(M21&lt;O21,"2","0")))</f>
        <v/>
      </c>
    </row>
    <row r="22" spans="1:19" s="10" customFormat="1" x14ac:dyDescent="0.2">
      <c r="A22" s="78"/>
      <c r="B22" s="11" t="str">
        <f>T(B12)</f>
        <v/>
      </c>
      <c r="C22" s="102" t="s">
        <v>172</v>
      </c>
      <c r="D22" s="11" t="str">
        <f>T(B13)</f>
        <v/>
      </c>
      <c r="E22" s="11"/>
      <c r="F22" s="11"/>
      <c r="G22" s="11"/>
      <c r="H22" s="11"/>
      <c r="I22" s="11"/>
      <c r="J22" s="11"/>
      <c r="K22" s="11"/>
      <c r="L22" s="11" t="str">
        <f>T(B11)</f>
        <v/>
      </c>
      <c r="M22" s="9"/>
      <c r="N22" s="9" t="s">
        <v>106</v>
      </c>
      <c r="O22" s="9"/>
      <c r="P22" s="9"/>
      <c r="Q22" s="9" t="str">
        <f>IF(M22="","",IF(M22=O22,"1",IF(M22&gt;O22,"2","0")))</f>
        <v/>
      </c>
      <c r="R22" s="1" t="s">
        <v>106</v>
      </c>
      <c r="S22" s="9" t="str">
        <f>IF(O22="","",IF(M22=O22,"1",IF(M22&lt;O22,"2","0")))</f>
        <v/>
      </c>
    </row>
    <row r="23" spans="1:19" s="10" customFormat="1" x14ac:dyDescent="0.2">
      <c r="A23" s="78"/>
      <c r="B23"/>
      <c r="C23" s="1"/>
      <c r="D23"/>
      <c r="E23"/>
      <c r="F23"/>
      <c r="G23"/>
      <c r="H23"/>
      <c r="I23"/>
      <c r="J23"/>
      <c r="K23"/>
      <c r="L23"/>
      <c r="M23" s="9"/>
      <c r="N23" s="9"/>
      <c r="O23" s="9"/>
      <c r="P23" s="9"/>
      <c r="Q23" s="9"/>
      <c r="R23" s="1"/>
      <c r="S23" s="9"/>
    </row>
    <row r="24" spans="1:19" s="10" customFormat="1" x14ac:dyDescent="0.2">
      <c r="A24"/>
      <c r="B24" s="11" t="str">
        <f>T(B8)</f>
        <v/>
      </c>
      <c r="C24" s="102" t="s">
        <v>172</v>
      </c>
      <c r="D24" s="11" t="str">
        <f>T(B10)</f>
        <v/>
      </c>
      <c r="E24" s="11"/>
      <c r="F24" s="11"/>
      <c r="G24" s="11"/>
      <c r="H24" s="11"/>
      <c r="I24" s="11"/>
      <c r="J24" s="11"/>
      <c r="K24" s="11"/>
      <c r="L24" s="11" t="str">
        <f>T(B12)</f>
        <v/>
      </c>
      <c r="M24" s="9"/>
      <c r="N24" s="9" t="s">
        <v>106</v>
      </c>
      <c r="O24" s="9"/>
      <c r="P24" s="9"/>
      <c r="Q24" s="9" t="str">
        <f t="shared" ref="Q24:Q30" si="0">IF(M24="","",IF(M24=O24,"1",IF(M24&gt;O24,"2","0")))</f>
        <v/>
      </c>
      <c r="R24" s="1" t="s">
        <v>106</v>
      </c>
      <c r="S24" s="9" t="str">
        <f t="shared" ref="S24:S30" si="1">IF(O24="","",IF(M24=O24,"1",IF(M24&lt;O24,"2","0")))</f>
        <v/>
      </c>
    </row>
    <row r="25" spans="1:19" s="10" customFormat="1" x14ac:dyDescent="0.2">
      <c r="A25" s="78"/>
      <c r="B25" s="11" t="str">
        <f>T(B13)</f>
        <v/>
      </c>
      <c r="C25" s="102" t="s">
        <v>172</v>
      </c>
      <c r="D25" s="11" t="str">
        <f>T(B11)</f>
        <v/>
      </c>
      <c r="E25" s="11"/>
      <c r="F25" s="11"/>
      <c r="G25" s="11"/>
      <c r="H25" s="11"/>
      <c r="I25" s="11"/>
      <c r="J25" s="11"/>
      <c r="K25" s="11"/>
      <c r="L25" s="11" t="str">
        <f>T(B10)</f>
        <v/>
      </c>
      <c r="M25" s="9"/>
      <c r="N25" s="9" t="s">
        <v>106</v>
      </c>
      <c r="O25" s="9"/>
      <c r="P25" s="9"/>
      <c r="Q25" s="9" t="str">
        <f t="shared" si="0"/>
        <v/>
      </c>
      <c r="R25" s="1" t="s">
        <v>106</v>
      </c>
      <c r="S25" s="9" t="str">
        <f t="shared" si="1"/>
        <v/>
      </c>
    </row>
    <row r="26" spans="1:19" s="10" customFormat="1" x14ac:dyDescent="0.2">
      <c r="A26" s="78"/>
      <c r="B26" s="11" t="str">
        <f>T(B9)</f>
        <v/>
      </c>
      <c r="C26" s="102" t="s">
        <v>172</v>
      </c>
      <c r="D26" s="11" t="str">
        <f>T(B12)</f>
        <v/>
      </c>
      <c r="E26" s="11"/>
      <c r="F26" s="11"/>
      <c r="G26" s="11"/>
      <c r="H26" s="11"/>
      <c r="I26" s="11"/>
      <c r="J26" s="11"/>
      <c r="K26" s="11"/>
      <c r="L26" s="11" t="str">
        <f>T(B11)</f>
        <v/>
      </c>
      <c r="M26" s="9"/>
      <c r="N26" s="9" t="s">
        <v>106</v>
      </c>
      <c r="O26" s="9"/>
      <c r="P26" s="9"/>
      <c r="Q26" s="9" t="str">
        <f t="shared" si="0"/>
        <v/>
      </c>
      <c r="R26" s="1" t="s">
        <v>106</v>
      </c>
      <c r="S26" s="9" t="str">
        <f t="shared" si="1"/>
        <v/>
      </c>
    </row>
    <row r="27" spans="1:19" x14ac:dyDescent="0.2">
      <c r="C27" s="1"/>
      <c r="N27" s="9"/>
      <c r="P27" s="2"/>
      <c r="Q27" s="9" t="str">
        <f t="shared" si="0"/>
        <v/>
      </c>
      <c r="S27" s="9" t="str">
        <f t="shared" si="1"/>
        <v/>
      </c>
    </row>
    <row r="28" spans="1:19" x14ac:dyDescent="0.2">
      <c r="A28" s="78"/>
      <c r="B28" s="5" t="str">
        <f>T(B13)</f>
        <v/>
      </c>
      <c r="C28" s="102" t="s">
        <v>172</v>
      </c>
      <c r="D28" s="5" t="str">
        <f>T(B8)</f>
        <v/>
      </c>
      <c r="E28" s="5"/>
      <c r="F28" s="5"/>
      <c r="G28" s="5"/>
      <c r="H28" s="5"/>
      <c r="I28" s="5"/>
      <c r="J28" s="5"/>
      <c r="K28" s="5"/>
      <c r="L28" s="5" t="str">
        <f>T(B12)</f>
        <v/>
      </c>
      <c r="M28" s="9"/>
      <c r="N28" s="9" t="s">
        <v>106</v>
      </c>
      <c r="O28" s="9"/>
      <c r="P28" s="9"/>
      <c r="Q28" s="9" t="str">
        <f t="shared" si="0"/>
        <v/>
      </c>
      <c r="R28" s="1" t="s">
        <v>106</v>
      </c>
      <c r="S28" s="9" t="str">
        <f t="shared" si="1"/>
        <v/>
      </c>
    </row>
    <row r="29" spans="1:19" s="10" customFormat="1" x14ac:dyDescent="0.2">
      <c r="A29" s="78"/>
      <c r="B29" s="11" t="str">
        <f>T(B9)</f>
        <v/>
      </c>
      <c r="C29" s="102" t="s">
        <v>172</v>
      </c>
      <c r="D29" s="11" t="str">
        <f>T(B10)</f>
        <v/>
      </c>
      <c r="E29" s="11"/>
      <c r="F29" s="11"/>
      <c r="G29" s="11"/>
      <c r="H29" s="11"/>
      <c r="I29" s="11"/>
      <c r="J29" s="11"/>
      <c r="K29" s="11"/>
      <c r="L29" s="11" t="str">
        <f>T(B8)</f>
        <v/>
      </c>
      <c r="M29" s="9"/>
      <c r="N29" s="9" t="s">
        <v>106</v>
      </c>
      <c r="O29" s="9"/>
      <c r="P29" s="9"/>
      <c r="Q29" s="9" t="str">
        <f t="shared" si="0"/>
        <v/>
      </c>
      <c r="R29" s="1" t="s">
        <v>106</v>
      </c>
      <c r="S29" s="9" t="str">
        <f t="shared" si="1"/>
        <v/>
      </c>
    </row>
    <row r="30" spans="1:19" x14ac:dyDescent="0.2">
      <c r="A30" s="78"/>
      <c r="B30" s="5" t="str">
        <f>T(B11)</f>
        <v/>
      </c>
      <c r="C30" s="102" t="s">
        <v>172</v>
      </c>
      <c r="D30" s="5" t="str">
        <f>T(B12)</f>
        <v/>
      </c>
      <c r="E30" s="5"/>
      <c r="F30" s="5"/>
      <c r="G30" s="5"/>
      <c r="H30" s="5"/>
      <c r="I30" s="5"/>
      <c r="J30" s="5"/>
      <c r="K30" s="5"/>
      <c r="L30" s="5" t="str">
        <f>T(B9)</f>
        <v/>
      </c>
      <c r="M30" s="9"/>
      <c r="N30" s="9" t="s">
        <v>106</v>
      </c>
      <c r="O30" s="9"/>
      <c r="P30" s="9"/>
      <c r="Q30" s="9" t="str">
        <f t="shared" si="0"/>
        <v/>
      </c>
      <c r="R30" s="1" t="s">
        <v>106</v>
      </c>
      <c r="S30" s="9" t="str">
        <f t="shared" si="1"/>
        <v/>
      </c>
    </row>
    <row r="31" spans="1:19" x14ac:dyDescent="0.2">
      <c r="C31" s="1"/>
      <c r="M31" s="9"/>
      <c r="N31" s="9"/>
      <c r="O31" s="9"/>
      <c r="P31" s="9"/>
      <c r="Q31" s="9"/>
      <c r="S31" s="9"/>
    </row>
    <row r="32" spans="1:19" s="9" customFormat="1" x14ac:dyDescent="0.2">
      <c r="A32" s="78"/>
      <c r="B32" s="11" t="str">
        <f>T(B10)</f>
        <v/>
      </c>
      <c r="C32" s="102" t="s">
        <v>172</v>
      </c>
      <c r="D32" s="11" t="str">
        <f>T(B13)</f>
        <v/>
      </c>
      <c r="E32" s="11"/>
      <c r="F32" s="11"/>
      <c r="G32" s="11"/>
      <c r="H32" s="11"/>
      <c r="I32" s="11"/>
      <c r="J32" s="11"/>
      <c r="K32" s="11"/>
      <c r="L32" s="11" t="str">
        <f>T(B11)</f>
        <v/>
      </c>
      <c r="N32" s="9" t="s">
        <v>106</v>
      </c>
      <c r="Q32" s="9" t="str">
        <f>IF(M32="","",IF(M32=O32,"1",IF(M32&gt;O32,"2","0")))</f>
        <v/>
      </c>
      <c r="R32" s="1" t="s">
        <v>106</v>
      </c>
      <c r="S32" s="9" t="str">
        <f>IF(O32="","",IF(M32=O32,"1",IF(M32&lt;O32,"2","0")))</f>
        <v/>
      </c>
    </row>
    <row r="33" spans="1:19" s="8" customFormat="1" x14ac:dyDescent="0.2">
      <c r="A33" s="78"/>
      <c r="B33" s="11" t="str">
        <f>T(B12)</f>
        <v/>
      </c>
      <c r="C33" s="102" t="s">
        <v>172</v>
      </c>
      <c r="D33" s="11" t="str">
        <f>T(B8)</f>
        <v/>
      </c>
      <c r="E33" s="11"/>
      <c r="F33" s="11"/>
      <c r="G33" s="11"/>
      <c r="H33" s="11"/>
      <c r="I33" s="11"/>
      <c r="J33" s="11"/>
      <c r="K33" s="11"/>
      <c r="L33" s="11" t="str">
        <f>T(B10)</f>
        <v/>
      </c>
      <c r="M33" s="9"/>
      <c r="N33" s="9" t="s">
        <v>106</v>
      </c>
      <c r="O33" s="9"/>
      <c r="P33" s="9"/>
      <c r="Q33" s="9" t="str">
        <f>IF(M33="","",IF(M33=O33,"1",IF(M33&gt;O33,"2","0")))</f>
        <v/>
      </c>
      <c r="R33" s="1" t="s">
        <v>106</v>
      </c>
      <c r="S33" s="9" t="str">
        <f>IF(O33="","",IF(M33=O33,"1",IF(M33&lt;O33,"2","0")))</f>
        <v/>
      </c>
    </row>
    <row r="34" spans="1:19" x14ac:dyDescent="0.2">
      <c r="A34" s="78"/>
      <c r="B34" s="5" t="str">
        <f>T(B11)</f>
        <v/>
      </c>
      <c r="C34" s="102" t="s">
        <v>172</v>
      </c>
      <c r="D34" s="5" t="str">
        <f>T(B9)</f>
        <v/>
      </c>
      <c r="E34" s="5"/>
      <c r="F34" s="5"/>
      <c r="G34" s="5"/>
      <c r="H34" s="5"/>
      <c r="I34" s="5"/>
      <c r="J34" s="5"/>
      <c r="K34" s="5"/>
      <c r="L34" s="5" t="str">
        <f>T(B13)</f>
        <v/>
      </c>
      <c r="M34" s="9"/>
      <c r="N34" s="9" t="s">
        <v>106</v>
      </c>
      <c r="O34" s="9"/>
      <c r="P34" s="9"/>
      <c r="Q34" s="9" t="str">
        <f>IF(M34="","",IF(M34=O34,"1",IF(M34&gt;O34,"2","0")))</f>
        <v/>
      </c>
      <c r="R34" s="1" t="s">
        <v>106</v>
      </c>
      <c r="S34" s="9" t="str">
        <f>IF(O34="","",IF(M34=O34,"1",IF(M34&lt;O34,"2","0")))</f>
        <v/>
      </c>
    </row>
    <row r="35" spans="1:19" x14ac:dyDescent="0.2">
      <c r="C35" s="1"/>
      <c r="M35" s="2"/>
      <c r="N35" s="2"/>
      <c r="O35" s="2"/>
      <c r="P35" s="2"/>
      <c r="Q35" s="2"/>
      <c r="R35" s="2"/>
      <c r="S35" s="2"/>
    </row>
    <row r="36" spans="1:19" x14ac:dyDescent="0.2">
      <c r="A36" s="78"/>
      <c r="B36" s="5" t="str">
        <f>T(B12)</f>
        <v/>
      </c>
      <c r="C36" s="102" t="s">
        <v>172</v>
      </c>
      <c r="D36" s="5" t="str">
        <f>T(B10)</f>
        <v/>
      </c>
      <c r="E36" s="5"/>
      <c r="F36" s="5"/>
      <c r="G36" s="5"/>
      <c r="H36" s="5"/>
      <c r="I36" s="5"/>
      <c r="J36" s="5"/>
      <c r="K36" s="5"/>
      <c r="L36" s="5" t="str">
        <f>T(B8)</f>
        <v/>
      </c>
      <c r="M36" s="9"/>
      <c r="N36" s="9" t="s">
        <v>106</v>
      </c>
      <c r="O36" s="9"/>
      <c r="P36" s="9"/>
      <c r="Q36" s="9" t="str">
        <f>IF(M36="","",IF(M36=O36,"1",IF(M36&gt;O36,"2","0")))</f>
        <v/>
      </c>
      <c r="R36" s="1" t="s">
        <v>106</v>
      </c>
      <c r="S36" s="9" t="str">
        <f>IF(O36="","",IF(M36=O36,"1",IF(M36&lt;O36,"2","0")))</f>
        <v/>
      </c>
    </row>
    <row r="37" spans="1:19" x14ac:dyDescent="0.2">
      <c r="A37" s="78"/>
      <c r="B37" s="5" t="str">
        <f>T(B9)</f>
        <v/>
      </c>
      <c r="C37" s="102" t="s">
        <v>172</v>
      </c>
      <c r="D37" s="5" t="str">
        <f>T(B13)</f>
        <v/>
      </c>
      <c r="E37" s="5"/>
      <c r="F37" s="5"/>
      <c r="G37" s="5"/>
      <c r="H37" s="5"/>
      <c r="I37" s="5"/>
      <c r="J37" s="5"/>
      <c r="K37" s="5"/>
      <c r="L37" s="5" t="str">
        <f>T(B12)</f>
        <v/>
      </c>
      <c r="M37" s="9"/>
      <c r="N37" s="9" t="s">
        <v>106</v>
      </c>
      <c r="O37" s="9"/>
      <c r="P37" s="9"/>
      <c r="Q37" s="9" t="str">
        <f>IF(M37="","",IF(M37=O37,"1",IF(M37&gt;O37,"2","0")))</f>
        <v/>
      </c>
      <c r="R37" s="1" t="s">
        <v>106</v>
      </c>
      <c r="S37" s="9" t="str">
        <f>IF(O37="","",IF(M37=O37,"1",IF(M37&lt;O37,"2","0")))</f>
        <v/>
      </c>
    </row>
    <row r="38" spans="1:19" s="10" customFormat="1" x14ac:dyDescent="0.2">
      <c r="A38" s="78"/>
      <c r="B38" s="11" t="str">
        <f>T(B11)</f>
        <v/>
      </c>
      <c r="C38" s="102" t="s">
        <v>172</v>
      </c>
      <c r="D38" s="11" t="str">
        <f>T(B8)</f>
        <v/>
      </c>
      <c r="E38" s="11"/>
      <c r="F38" s="11"/>
      <c r="G38" s="11"/>
      <c r="H38" s="11"/>
      <c r="I38" s="11"/>
      <c r="J38" s="11"/>
      <c r="K38" s="11"/>
      <c r="L38" s="11" t="str">
        <f>T(B9)</f>
        <v/>
      </c>
      <c r="M38" s="9"/>
      <c r="N38" s="9" t="s">
        <v>106</v>
      </c>
      <c r="O38" s="9"/>
      <c r="P38" s="9"/>
      <c r="Q38" s="9" t="str">
        <f>IF(M38="","",IF(M38=O38,"1",IF(M38&gt;O38,"2","0")))</f>
        <v/>
      </c>
      <c r="R38" s="1" t="s">
        <v>106</v>
      </c>
      <c r="S38" s="9" t="str">
        <f>IF(O38="","",IF(M38=O38,"1",IF(M38&lt;O38,"2","0")))</f>
        <v/>
      </c>
    </row>
    <row r="39" spans="1:19" x14ac:dyDescent="0.2">
      <c r="C39" s="1"/>
      <c r="M39" s="2"/>
      <c r="N39" s="2"/>
      <c r="O39" s="2"/>
      <c r="P39" s="2"/>
      <c r="Q39" s="2"/>
      <c r="R39" s="2"/>
      <c r="S39" s="2"/>
    </row>
    <row r="40" spans="1:19" x14ac:dyDescent="0.2">
      <c r="A40" s="78"/>
      <c r="B40" s="5"/>
      <c r="D40" s="5"/>
      <c r="E40" s="5"/>
      <c r="F40" s="5"/>
      <c r="G40" s="5"/>
      <c r="H40" s="5"/>
      <c r="I40" s="5"/>
      <c r="J40" s="5"/>
      <c r="K40" s="5"/>
      <c r="L40" s="5"/>
      <c r="N40" s="2"/>
      <c r="O40" s="2"/>
      <c r="P40" s="9"/>
      <c r="Q40" s="9"/>
      <c r="S40" s="9"/>
    </row>
    <row r="41" spans="1:19" x14ac:dyDescent="0.2">
      <c r="C41" s="1"/>
      <c r="M41" s="2"/>
      <c r="N41" s="2"/>
      <c r="O41" s="2"/>
      <c r="P41" s="9"/>
      <c r="Q41" s="9"/>
      <c r="S41" s="9"/>
    </row>
    <row r="42" spans="1:19" x14ac:dyDescent="0.2">
      <c r="A42" s="78"/>
      <c r="B42" s="5"/>
      <c r="D42" s="5"/>
      <c r="E42" s="5"/>
      <c r="F42" s="5"/>
      <c r="G42" s="5"/>
      <c r="H42" s="5"/>
      <c r="I42" s="5"/>
      <c r="J42" s="5"/>
      <c r="K42" s="5"/>
      <c r="L42" s="5"/>
      <c r="N42" s="2"/>
      <c r="O42" s="2"/>
      <c r="P42" s="9"/>
      <c r="Q42" s="2"/>
      <c r="R42" s="2"/>
      <c r="S42" s="2"/>
    </row>
    <row r="43" spans="1:19" x14ac:dyDescent="0.2">
      <c r="A43" s="78"/>
      <c r="B43" s="5"/>
      <c r="D43" s="5"/>
      <c r="E43" s="5"/>
      <c r="F43" s="5"/>
      <c r="G43" s="5"/>
      <c r="H43" s="5"/>
      <c r="I43" s="5"/>
      <c r="J43" s="5"/>
      <c r="K43" s="5"/>
      <c r="L43" s="5"/>
      <c r="M43" s="2"/>
      <c r="N43" s="2"/>
      <c r="O43" s="2"/>
      <c r="P43" s="2"/>
      <c r="Q43" s="2"/>
      <c r="R43" s="2"/>
      <c r="S43" s="2"/>
    </row>
    <row r="44" spans="1:19" x14ac:dyDescent="0.2">
      <c r="A44" s="78"/>
      <c r="B44" s="5"/>
      <c r="D44" s="5"/>
      <c r="E44" s="5"/>
      <c r="F44" s="5"/>
      <c r="G44" s="5"/>
      <c r="H44" s="5"/>
      <c r="I44" s="5"/>
      <c r="J44" s="5"/>
      <c r="K44" s="5"/>
      <c r="L44" s="5"/>
      <c r="M44" s="9"/>
      <c r="N44" s="9"/>
      <c r="O44" s="9"/>
      <c r="P44" s="9"/>
      <c r="Q44" s="9"/>
      <c r="S44" s="9"/>
    </row>
    <row r="45" spans="1:19" s="3" customFormat="1" x14ac:dyDescent="0.2">
      <c r="A45" s="85" t="s">
        <v>173</v>
      </c>
      <c r="C45" s="101"/>
      <c r="M45" s="9"/>
      <c r="N45" s="9"/>
      <c r="O45" s="9"/>
      <c r="P45" s="9"/>
      <c r="Q45" s="9"/>
      <c r="R45" s="1"/>
      <c r="S45" s="9"/>
    </row>
    <row r="46" spans="1:19" s="3" customFormat="1" x14ac:dyDescent="0.2">
      <c r="A46" s="85" t="s">
        <v>174</v>
      </c>
      <c r="C46" s="101"/>
      <c r="M46" s="9"/>
      <c r="N46" s="9"/>
      <c r="O46" s="9"/>
      <c r="P46" s="9"/>
      <c r="Q46" s="9"/>
      <c r="R46" s="1"/>
      <c r="S46" s="9"/>
    </row>
    <row r="47" spans="1:19" x14ac:dyDescent="0.2">
      <c r="A47" s="78"/>
      <c r="B47" s="5" t="str">
        <f t="shared" ref="B47:B52" si="2">T(B8)</f>
        <v/>
      </c>
      <c r="D47" s="1"/>
      <c r="E47" s="4"/>
      <c r="F47" s="4"/>
      <c r="G47" s="4"/>
      <c r="H47" s="4"/>
      <c r="I47" s="4"/>
      <c r="J47" s="1"/>
      <c r="K47" s="1"/>
      <c r="L47" s="1"/>
      <c r="M47" s="9"/>
      <c r="N47" s="9"/>
      <c r="O47" s="9"/>
      <c r="P47" s="9"/>
      <c r="Q47" s="9"/>
      <c r="S47" s="9"/>
    </row>
    <row r="48" spans="1:19" x14ac:dyDescent="0.2">
      <c r="A48" s="78"/>
      <c r="B48" s="5" t="str">
        <f t="shared" si="2"/>
        <v/>
      </c>
      <c r="D48" s="1"/>
      <c r="E48" s="4"/>
      <c r="F48" s="4"/>
      <c r="G48" s="4"/>
      <c r="H48" s="4"/>
      <c r="I48" s="4"/>
      <c r="J48" s="1"/>
      <c r="K48" s="1"/>
      <c r="L48" s="9"/>
      <c r="M48" s="9"/>
      <c r="N48" s="9"/>
      <c r="O48" s="9"/>
      <c r="P48" s="9"/>
      <c r="Q48" s="9"/>
      <c r="S48" s="9"/>
    </row>
    <row r="49" spans="1:19" x14ac:dyDescent="0.2">
      <c r="A49" s="78"/>
      <c r="B49" s="5" t="str">
        <f t="shared" si="2"/>
        <v/>
      </c>
      <c r="D49" s="1"/>
      <c r="E49" s="4"/>
      <c r="F49" s="4"/>
      <c r="G49" s="4"/>
      <c r="H49" s="4"/>
      <c r="I49" s="4"/>
      <c r="J49" s="1"/>
      <c r="K49" s="1"/>
      <c r="L49" s="9"/>
      <c r="M49" s="9"/>
      <c r="N49" s="9"/>
      <c r="O49" s="9"/>
      <c r="P49" s="9"/>
      <c r="Q49" s="9"/>
      <c r="S49" s="9"/>
    </row>
    <row r="50" spans="1:19" x14ac:dyDescent="0.2">
      <c r="A50" s="78"/>
      <c r="B50" s="5" t="str">
        <f t="shared" si="2"/>
        <v/>
      </c>
      <c r="D50" s="1"/>
      <c r="E50" s="4"/>
      <c r="F50" s="4"/>
      <c r="G50" s="4"/>
      <c r="H50" s="4"/>
      <c r="I50" s="4"/>
      <c r="J50" s="1"/>
      <c r="K50" s="1"/>
      <c r="L50" s="1"/>
      <c r="M50" s="9"/>
      <c r="N50" s="9"/>
      <c r="O50" s="9"/>
      <c r="P50" s="9"/>
      <c r="Q50" s="9"/>
      <c r="S50" s="9"/>
    </row>
    <row r="51" spans="1:19" x14ac:dyDescent="0.2">
      <c r="A51" s="78"/>
      <c r="B51" s="5" t="str">
        <f t="shared" si="2"/>
        <v/>
      </c>
      <c r="D51" s="1"/>
      <c r="E51" s="4"/>
      <c r="F51" s="4"/>
      <c r="G51" s="4"/>
      <c r="H51" s="4"/>
      <c r="I51" s="4"/>
      <c r="J51" s="1"/>
      <c r="K51" s="1"/>
      <c r="L51" s="9"/>
      <c r="M51" s="9"/>
      <c r="N51" s="9"/>
      <c r="O51" s="9"/>
      <c r="P51" s="9"/>
      <c r="Q51" s="9"/>
      <c r="S51" s="9"/>
    </row>
    <row r="52" spans="1:19" x14ac:dyDescent="0.2">
      <c r="A52" s="78"/>
      <c r="B52" s="5" t="str">
        <f t="shared" si="2"/>
        <v/>
      </c>
      <c r="D52" s="1"/>
      <c r="E52" s="4"/>
      <c r="F52" s="4"/>
      <c r="G52" s="4"/>
      <c r="H52" s="4"/>
      <c r="I52" s="4"/>
      <c r="J52" s="1"/>
      <c r="K52" s="1"/>
      <c r="L52" s="9"/>
    </row>
    <row r="53" spans="1:19" x14ac:dyDescent="0.2">
      <c r="L53" t="s">
        <v>117</v>
      </c>
      <c r="N53" s="9"/>
      <c r="P53" s="2"/>
      <c r="Q53" s="9"/>
      <c r="S53" s="9"/>
    </row>
    <row r="54" spans="1:19" x14ac:dyDescent="0.2">
      <c r="M54" s="9"/>
      <c r="N54" s="9"/>
      <c r="O54" s="9"/>
      <c r="P54" s="9"/>
      <c r="Q54" s="9"/>
      <c r="S54" s="9"/>
    </row>
    <row r="55" spans="1:19" x14ac:dyDescent="0.2">
      <c r="M55" s="9"/>
      <c r="N55" s="9"/>
      <c r="O55" s="9"/>
      <c r="P55" s="9"/>
      <c r="Q55" s="9"/>
      <c r="S55" s="9"/>
    </row>
    <row r="56" spans="1:19" ht="15.75" x14ac:dyDescent="0.25">
      <c r="A56" s="105" t="s">
        <v>175</v>
      </c>
      <c r="N56" s="9"/>
      <c r="P56" s="9"/>
      <c r="Q56" s="9"/>
      <c r="S56" s="9"/>
    </row>
    <row r="57" spans="1:19" ht="15.75" x14ac:dyDescent="0.25">
      <c r="A57" s="105" t="s">
        <v>176</v>
      </c>
      <c r="M57" s="9"/>
      <c r="N57" s="9"/>
      <c r="O57" s="9"/>
      <c r="P57" s="9"/>
      <c r="Q57" s="9"/>
      <c r="S57" s="9"/>
    </row>
    <row r="58" spans="1:19" x14ac:dyDescent="0.2">
      <c r="M58" s="9"/>
      <c r="N58" s="9"/>
      <c r="O58" s="9"/>
      <c r="P58" s="9"/>
      <c r="Q58" s="9"/>
      <c r="S58" s="9"/>
    </row>
    <row r="59" spans="1:19" x14ac:dyDescent="0.2">
      <c r="M59" s="9"/>
      <c r="N59" s="9"/>
      <c r="O59" s="9"/>
      <c r="P59" s="9"/>
      <c r="Q59" s="9"/>
      <c r="S59" s="9"/>
    </row>
    <row r="61" spans="1:19" x14ac:dyDescent="0.2">
      <c r="N61" s="9"/>
      <c r="P61" s="2"/>
      <c r="R61" s="9"/>
    </row>
    <row r="62" spans="1:19" x14ac:dyDescent="0.2">
      <c r="M62" s="9"/>
      <c r="N62" s="9"/>
      <c r="O62" s="9"/>
      <c r="P62" s="9"/>
      <c r="Q62" s="9"/>
      <c r="R62" s="9"/>
      <c r="S62" s="9"/>
    </row>
    <row r="63" spans="1:19" x14ac:dyDescent="0.2">
      <c r="N63" s="9"/>
      <c r="P63" s="9"/>
      <c r="R63" s="9"/>
    </row>
    <row r="65" spans="13:19" x14ac:dyDescent="0.2">
      <c r="M65" s="2"/>
      <c r="N65" s="9"/>
      <c r="O65" s="2"/>
      <c r="P65" s="9"/>
      <c r="Q65" s="9"/>
      <c r="R65" s="9"/>
      <c r="S65" s="9"/>
    </row>
    <row r="66" spans="13:19" x14ac:dyDescent="0.2">
      <c r="N66" s="9"/>
      <c r="Q66" s="9"/>
      <c r="S66" s="9"/>
    </row>
    <row r="68" spans="13:19" x14ac:dyDescent="0.2">
      <c r="N68" s="9"/>
      <c r="P68" s="2"/>
      <c r="Q68" s="9"/>
      <c r="S68" s="9"/>
    </row>
    <row r="69" spans="13:19" x14ac:dyDescent="0.2">
      <c r="N69" s="9"/>
      <c r="P69" s="9"/>
      <c r="Q69" s="9"/>
      <c r="S69" s="9"/>
    </row>
    <row r="70" spans="13:19" x14ac:dyDescent="0.2">
      <c r="M70" s="9"/>
      <c r="N70" s="9"/>
      <c r="O70" s="9"/>
      <c r="P70" s="9"/>
      <c r="Q70" s="9"/>
      <c r="S70" s="9"/>
    </row>
    <row r="72" spans="13:19" x14ac:dyDescent="0.2">
      <c r="P72" s="2"/>
      <c r="Q72" s="9"/>
      <c r="S72" s="9"/>
    </row>
    <row r="74" spans="13:19" x14ac:dyDescent="0.2">
      <c r="P74" s="2"/>
      <c r="Q74" s="2"/>
      <c r="R74" s="2"/>
      <c r="S74" s="2"/>
    </row>
    <row r="75" spans="13:19" x14ac:dyDescent="0.2">
      <c r="M75" s="2"/>
      <c r="N75" s="2"/>
      <c r="O75" s="2"/>
      <c r="P75" s="2"/>
      <c r="Q75" s="2"/>
      <c r="R75" s="2"/>
      <c r="S75" s="2"/>
    </row>
    <row r="76" spans="13:19" x14ac:dyDescent="0.2">
      <c r="M76" s="2"/>
      <c r="N76" s="2"/>
      <c r="O76" s="2"/>
      <c r="P76" s="2"/>
      <c r="Q76" s="2"/>
      <c r="R76" s="2"/>
      <c r="S76" s="2"/>
    </row>
    <row r="77" spans="13:19" x14ac:dyDescent="0.2">
      <c r="M77" s="2"/>
      <c r="N77" s="2"/>
      <c r="O77" s="2"/>
      <c r="P77" s="2"/>
      <c r="Q77" s="2"/>
      <c r="R77" s="2"/>
      <c r="S77" s="2"/>
    </row>
    <row r="78" spans="13:19" x14ac:dyDescent="0.2">
      <c r="M78" s="2"/>
      <c r="N78" s="2"/>
      <c r="O78" s="2"/>
      <c r="P78" s="2"/>
      <c r="Q78" s="2"/>
      <c r="R78" s="2"/>
      <c r="S78" s="2"/>
    </row>
    <row r="79" spans="13:19" x14ac:dyDescent="0.2">
      <c r="M79" s="2"/>
      <c r="N79" s="2"/>
      <c r="O79" s="2"/>
      <c r="P79" s="2"/>
      <c r="Q79" s="2"/>
      <c r="R79" s="2"/>
      <c r="S79" s="2"/>
    </row>
    <row r="80" spans="13:19" x14ac:dyDescent="0.2">
      <c r="M80" s="2"/>
      <c r="N80" s="2"/>
      <c r="O80" s="2"/>
      <c r="P80" s="2"/>
      <c r="Q80" s="2"/>
      <c r="R80" s="2"/>
      <c r="S80" s="2"/>
    </row>
    <row r="81" spans="13:19" x14ac:dyDescent="0.2">
      <c r="M81" s="2"/>
      <c r="N81" s="2"/>
      <c r="O81" s="2"/>
      <c r="P81" s="2"/>
      <c r="Q81" s="2"/>
      <c r="R81" s="2"/>
      <c r="S81" s="2"/>
    </row>
    <row r="82" spans="13:19" x14ac:dyDescent="0.2">
      <c r="M82" s="2"/>
      <c r="N82" s="2"/>
      <c r="O82" s="2"/>
      <c r="P82" s="9"/>
      <c r="Q82" s="9"/>
      <c r="S82" s="9"/>
    </row>
    <row r="83" spans="13:19" x14ac:dyDescent="0.2">
      <c r="M83" s="2"/>
      <c r="N83" s="2"/>
      <c r="O83" s="2"/>
      <c r="P83" s="9"/>
      <c r="Q83" s="9"/>
      <c r="S83" s="9"/>
    </row>
    <row r="84" spans="13:19" x14ac:dyDescent="0.2">
      <c r="M84" s="2"/>
      <c r="N84" s="2"/>
      <c r="O84" s="2"/>
      <c r="P84" s="9"/>
      <c r="Q84" s="9"/>
      <c r="S84" s="9"/>
    </row>
  </sheetData>
  <mergeCells count="1">
    <mergeCell ref="B1:I1"/>
  </mergeCells>
  <phoneticPr fontId="28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4"/>
  <sheetViews>
    <sheetView workbookViewId="0">
      <selection activeCell="A57" sqref="A57"/>
    </sheetView>
  </sheetViews>
  <sheetFormatPr baseColWidth="10" defaultRowHeight="12.75" x14ac:dyDescent="0.2"/>
  <cols>
    <col min="1" max="1" width="14.42578125" customWidth="1"/>
    <col min="2" max="2" width="18.7109375" customWidth="1"/>
    <col min="3" max="3" width="3.85546875" style="103" customWidth="1"/>
    <col min="4" max="4" width="4.85546875" customWidth="1"/>
    <col min="5" max="11" width="2.7109375" customWidth="1"/>
    <col min="12" max="12" width="18.85546875" customWidth="1"/>
    <col min="13" max="13" width="4" style="1" customWidth="1"/>
    <col min="14" max="14" width="1.42578125" style="1" customWidth="1"/>
    <col min="15" max="15" width="4" style="1" customWidth="1"/>
    <col min="16" max="16" width="1.7109375" style="1" customWidth="1"/>
    <col min="17" max="17" width="4.140625" style="1" customWidth="1"/>
    <col min="18" max="18" width="0.85546875" style="1" customWidth="1"/>
    <col min="19" max="19" width="4.140625" style="1" customWidth="1"/>
  </cols>
  <sheetData>
    <row r="1" spans="1:19" s="3" customFormat="1" x14ac:dyDescent="0.2">
      <c r="A1" s="85" t="s">
        <v>91</v>
      </c>
      <c r="B1" s="255">
        <f>Spielplan!I20</f>
        <v>43484</v>
      </c>
      <c r="C1" s="255"/>
      <c r="D1" s="255"/>
      <c r="E1" s="255"/>
      <c r="F1" s="255"/>
      <c r="G1" s="255"/>
      <c r="H1" s="255"/>
      <c r="I1" s="255"/>
      <c r="M1" s="2"/>
      <c r="N1" s="2"/>
      <c r="O1" s="2"/>
      <c r="P1" s="2"/>
      <c r="Q1" s="2"/>
      <c r="R1" s="2"/>
      <c r="S1" s="2"/>
    </row>
    <row r="2" spans="1:19" s="3" customFormat="1" x14ac:dyDescent="0.2">
      <c r="A2" s="85" t="s">
        <v>146</v>
      </c>
      <c r="B2" s="150" t="str">
        <f>Spielplan!I22</f>
        <v>noch offen</v>
      </c>
      <c r="C2" s="150"/>
      <c r="D2" s="150"/>
      <c r="E2" s="150"/>
      <c r="F2" s="150"/>
      <c r="G2" s="150"/>
      <c r="H2" s="150"/>
      <c r="I2" s="150"/>
      <c r="M2" s="2"/>
      <c r="N2" s="2"/>
      <c r="O2" s="2"/>
      <c r="P2" s="2"/>
      <c r="Q2" s="2"/>
      <c r="R2" s="2"/>
      <c r="S2" s="2"/>
    </row>
    <row r="3" spans="1:19" s="3" customFormat="1" x14ac:dyDescent="0.2">
      <c r="A3" s="85" t="s">
        <v>92</v>
      </c>
      <c r="B3" s="194" t="s">
        <v>184</v>
      </c>
      <c r="C3" s="96"/>
      <c r="M3" s="2"/>
      <c r="N3" s="2"/>
      <c r="O3" s="2"/>
      <c r="P3" s="2"/>
      <c r="Q3" s="2"/>
      <c r="R3" s="2"/>
      <c r="S3" s="2"/>
    </row>
    <row r="4" spans="1:19" s="3" customFormat="1" x14ac:dyDescent="0.2">
      <c r="A4" s="85" t="s">
        <v>93</v>
      </c>
      <c r="B4" s="8" t="s">
        <v>177</v>
      </c>
      <c r="C4" s="107"/>
      <c r="M4" s="2"/>
      <c r="N4" s="2"/>
      <c r="O4" s="2"/>
      <c r="P4" s="2"/>
      <c r="Q4" s="2"/>
      <c r="R4" s="2"/>
      <c r="S4" s="2"/>
    </row>
    <row r="5" spans="1:19" s="3" customFormat="1" x14ac:dyDescent="0.2">
      <c r="A5" s="85" t="s">
        <v>94</v>
      </c>
      <c r="B5" s="3" t="str">
        <f>Spielplan!I21</f>
        <v>10 Uhr</v>
      </c>
      <c r="C5" s="8"/>
      <c r="M5" s="2"/>
      <c r="N5" s="2"/>
      <c r="O5" s="2"/>
      <c r="P5" s="2"/>
      <c r="Q5" s="2"/>
      <c r="R5" s="2"/>
      <c r="S5" s="2"/>
    </row>
    <row r="6" spans="1:19" s="3" customFormat="1" x14ac:dyDescent="0.2">
      <c r="A6" s="85" t="s">
        <v>95</v>
      </c>
      <c r="B6" s="159" t="s">
        <v>165</v>
      </c>
      <c r="C6" s="101"/>
      <c r="M6" s="2"/>
      <c r="N6" s="2"/>
      <c r="O6" s="2"/>
      <c r="P6" s="2"/>
      <c r="Q6" s="2"/>
      <c r="R6" s="2"/>
      <c r="S6" s="2"/>
    </row>
    <row r="7" spans="1:19" s="3" customFormat="1" x14ac:dyDescent="0.2">
      <c r="A7" s="85" t="s">
        <v>96</v>
      </c>
      <c r="B7" s="3" t="s">
        <v>183</v>
      </c>
      <c r="M7" s="2"/>
      <c r="N7" s="2"/>
      <c r="O7" s="2"/>
      <c r="P7" s="2"/>
      <c r="Q7" s="2"/>
      <c r="R7" s="2"/>
      <c r="S7" s="2"/>
    </row>
    <row r="8" spans="1:19" s="3" customFormat="1" x14ac:dyDescent="0.2">
      <c r="A8" s="85" t="s">
        <v>98</v>
      </c>
      <c r="B8" s="11"/>
      <c r="C8" s="101"/>
      <c r="D8" s="21"/>
      <c r="M8" s="2"/>
      <c r="N8" s="2"/>
      <c r="O8" s="2"/>
      <c r="P8" s="2"/>
      <c r="Q8" s="2"/>
      <c r="R8" s="2"/>
      <c r="S8" s="2"/>
    </row>
    <row r="9" spans="1:19" s="3" customFormat="1" x14ac:dyDescent="0.2">
      <c r="A9" s="85"/>
      <c r="B9" s="11"/>
      <c r="C9" s="101"/>
      <c r="D9" s="11"/>
      <c r="M9" s="2"/>
      <c r="N9" s="2"/>
      <c r="O9" s="2"/>
      <c r="P9" s="2"/>
      <c r="Q9" s="2"/>
      <c r="R9" s="2"/>
      <c r="S9" s="2"/>
    </row>
    <row r="10" spans="1:19" s="3" customFormat="1" x14ac:dyDescent="0.2">
      <c r="A10" s="85"/>
      <c r="B10" s="11"/>
      <c r="C10" s="101"/>
      <c r="D10" s="11"/>
      <c r="M10" s="2"/>
      <c r="N10" s="2"/>
      <c r="O10" s="2"/>
      <c r="P10" s="2"/>
      <c r="Q10" s="2"/>
      <c r="R10" s="2"/>
      <c r="S10" s="2"/>
    </row>
    <row r="11" spans="1:19" s="3" customFormat="1" x14ac:dyDescent="0.2">
      <c r="A11" s="85"/>
      <c r="B11" s="11"/>
      <c r="C11" s="101"/>
      <c r="D11" s="11"/>
      <c r="M11" s="2"/>
      <c r="N11" s="2"/>
      <c r="O11" s="2"/>
      <c r="P11" s="2"/>
      <c r="Q11" s="2"/>
      <c r="R11" s="2"/>
      <c r="S11" s="2"/>
    </row>
    <row r="12" spans="1:19" s="3" customFormat="1" x14ac:dyDescent="0.2">
      <c r="A12" s="85"/>
      <c r="B12" s="11"/>
      <c r="C12" s="101"/>
      <c r="D12" s="11"/>
      <c r="M12" s="2"/>
      <c r="N12" s="2"/>
      <c r="O12" s="2"/>
      <c r="P12" s="2"/>
      <c r="Q12" s="2"/>
      <c r="R12" s="2"/>
      <c r="S12" s="2"/>
    </row>
    <row r="13" spans="1:19" s="3" customFormat="1" x14ac:dyDescent="0.2">
      <c r="A13" s="85"/>
      <c r="B13" s="11"/>
      <c r="C13" s="101"/>
      <c r="D13" s="11"/>
      <c r="M13" s="2"/>
      <c r="N13" s="2"/>
      <c r="O13" s="2"/>
      <c r="P13" s="9"/>
      <c r="Q13" s="9"/>
      <c r="R13" s="1"/>
      <c r="S13" s="9"/>
    </row>
    <row r="14" spans="1:19" s="3" customFormat="1" x14ac:dyDescent="0.2">
      <c r="A14" s="85" t="s">
        <v>171</v>
      </c>
      <c r="B14" s="3" t="s">
        <v>208</v>
      </c>
      <c r="C14" s="101"/>
      <c r="M14" s="2"/>
      <c r="N14" s="2"/>
      <c r="O14" s="2"/>
      <c r="P14" s="9"/>
      <c r="Q14" s="9"/>
      <c r="R14" s="1"/>
      <c r="S14" s="9"/>
    </row>
    <row r="15" spans="1:19" s="3" customFormat="1" x14ac:dyDescent="0.2">
      <c r="A15" s="85"/>
      <c r="B15" s="3" t="s">
        <v>210</v>
      </c>
      <c r="C15" s="101"/>
      <c r="M15" s="2"/>
      <c r="N15" s="2"/>
      <c r="O15" s="2"/>
      <c r="P15" s="9"/>
      <c r="Q15" s="9"/>
      <c r="R15" s="1"/>
      <c r="S15" s="9"/>
    </row>
    <row r="16" spans="1:19" s="8" customFormat="1" x14ac:dyDescent="0.2">
      <c r="A16" s="78"/>
      <c r="B16" s="2"/>
      <c r="C16" s="101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9"/>
      <c r="Q16" s="9"/>
      <c r="R16" s="1"/>
      <c r="S16" s="9"/>
    </row>
    <row r="17" spans="1:19" s="8" customFormat="1" x14ac:dyDescent="0.2">
      <c r="A17" s="78"/>
      <c r="B17" s="2"/>
      <c r="C17" s="10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8" customFormat="1" x14ac:dyDescent="0.2">
      <c r="A18" s="87" t="s">
        <v>99</v>
      </c>
      <c r="B18" s="2" t="s">
        <v>100</v>
      </c>
      <c r="C18" s="101"/>
      <c r="D18" s="3" t="s">
        <v>101</v>
      </c>
      <c r="E18" s="2"/>
      <c r="F18" s="2"/>
      <c r="G18" s="2"/>
      <c r="H18" s="2"/>
      <c r="I18" s="2"/>
      <c r="J18" s="2"/>
      <c r="K18" s="2"/>
      <c r="L18" s="2" t="s">
        <v>102</v>
      </c>
      <c r="M18" s="1"/>
      <c r="N18" s="2" t="s">
        <v>103</v>
      </c>
      <c r="O18" s="2"/>
      <c r="P18" s="9"/>
      <c r="Q18" s="2"/>
      <c r="R18" s="2" t="s">
        <v>104</v>
      </c>
      <c r="S18" s="2"/>
    </row>
    <row r="19" spans="1:19" s="8" customFormat="1" x14ac:dyDescent="0.2">
      <c r="A19" s="78"/>
      <c r="B19" s="2"/>
      <c r="C19" s="101"/>
      <c r="D19" s="2"/>
      <c r="E19" s="2"/>
      <c r="F19" s="2"/>
      <c r="G19" s="2"/>
      <c r="H19" s="2"/>
      <c r="I19" s="2"/>
      <c r="J19" s="2"/>
      <c r="K19" s="2"/>
      <c r="L19" s="2"/>
      <c r="M19" s="9"/>
      <c r="N19" s="9"/>
      <c r="O19" s="9"/>
      <c r="P19" s="9"/>
      <c r="Q19" s="9"/>
      <c r="R19" s="1"/>
      <c r="S19" s="9"/>
    </row>
    <row r="20" spans="1:19" s="10" customFormat="1" x14ac:dyDescent="0.2">
      <c r="A20" s="78" t="str">
        <f>T(B5)</f>
        <v>10 Uhr</v>
      </c>
      <c r="B20" s="11" t="str">
        <f>T(B8)</f>
        <v/>
      </c>
      <c r="C20" s="102" t="s">
        <v>172</v>
      </c>
      <c r="D20" s="11" t="str">
        <f>T(B9)</f>
        <v/>
      </c>
      <c r="E20" s="11"/>
      <c r="F20" s="11"/>
      <c r="G20" s="11"/>
      <c r="H20" s="11"/>
      <c r="I20" s="11"/>
      <c r="J20" s="11"/>
      <c r="K20" s="11"/>
      <c r="L20" s="11" t="str">
        <f>T(B13)</f>
        <v/>
      </c>
      <c r="M20" s="9"/>
      <c r="N20" s="9" t="s">
        <v>106</v>
      </c>
      <c r="O20" s="9"/>
      <c r="P20" s="9"/>
      <c r="Q20" s="9" t="str">
        <f>IF(M20="","",IF(M20=O20,"1",IF(M20&gt;O20,"2","0")))</f>
        <v/>
      </c>
      <c r="R20" s="1" t="s">
        <v>106</v>
      </c>
      <c r="S20" s="9" t="str">
        <f>IF(O20="","",IF(M20=O20,"1",IF(M20&lt;O20,"2","0")))</f>
        <v/>
      </c>
    </row>
    <row r="21" spans="1:19" s="10" customFormat="1" x14ac:dyDescent="0.2">
      <c r="A21" s="78"/>
      <c r="B21" s="11" t="str">
        <f>T(B10)</f>
        <v/>
      </c>
      <c r="C21" s="102" t="s">
        <v>172</v>
      </c>
      <c r="D21" s="11" t="str">
        <f>T(B11)</f>
        <v/>
      </c>
      <c r="E21" s="11"/>
      <c r="F21" s="11"/>
      <c r="G21" s="11"/>
      <c r="H21" s="11"/>
      <c r="I21" s="11"/>
      <c r="J21" s="11"/>
      <c r="K21" s="11"/>
      <c r="L21" s="11" t="str">
        <f>T(B8)</f>
        <v/>
      </c>
      <c r="M21" s="9"/>
      <c r="N21" s="9" t="s">
        <v>106</v>
      </c>
      <c r="O21" s="9"/>
      <c r="P21" s="9"/>
      <c r="Q21" s="9" t="str">
        <f>IF(M21="","",IF(M21=O21,"1",IF(M21&gt;O21,"2","0")))</f>
        <v/>
      </c>
      <c r="R21" s="1" t="s">
        <v>106</v>
      </c>
      <c r="S21" s="9" t="str">
        <f>IF(O21="","",IF(M21=O21,"1",IF(M21&lt;O21,"2","0")))</f>
        <v/>
      </c>
    </row>
    <row r="22" spans="1:19" s="10" customFormat="1" x14ac:dyDescent="0.2">
      <c r="A22" s="78"/>
      <c r="B22" s="11" t="str">
        <f>T(B12)</f>
        <v/>
      </c>
      <c r="C22" s="102" t="s">
        <v>172</v>
      </c>
      <c r="D22" s="11" t="str">
        <f>T(B13)</f>
        <v/>
      </c>
      <c r="E22" s="11"/>
      <c r="F22" s="11"/>
      <c r="G22" s="11"/>
      <c r="H22" s="11"/>
      <c r="I22" s="11"/>
      <c r="J22" s="11"/>
      <c r="K22" s="11"/>
      <c r="L22" s="11" t="str">
        <f>T(B11)</f>
        <v/>
      </c>
      <c r="M22" s="9"/>
      <c r="N22" s="9" t="s">
        <v>106</v>
      </c>
      <c r="O22" s="9"/>
      <c r="P22" s="9"/>
      <c r="Q22" s="9" t="str">
        <f>IF(M22="","",IF(M22=O22,"1",IF(M22&gt;O22,"2","0")))</f>
        <v/>
      </c>
      <c r="R22" s="1" t="s">
        <v>106</v>
      </c>
      <c r="S22" s="9" t="str">
        <f>IF(O22="","",IF(M22=O22,"1",IF(M22&lt;O22,"2","0")))</f>
        <v/>
      </c>
    </row>
    <row r="23" spans="1:19" s="10" customFormat="1" x14ac:dyDescent="0.2">
      <c r="A23" s="78"/>
      <c r="B23"/>
      <c r="C23" s="1"/>
      <c r="D23"/>
      <c r="E23"/>
      <c r="F23"/>
      <c r="G23"/>
      <c r="H23"/>
      <c r="I23"/>
      <c r="J23"/>
      <c r="K23"/>
      <c r="L23"/>
      <c r="M23" s="9"/>
      <c r="N23" s="9"/>
      <c r="O23" s="9"/>
      <c r="P23" s="9"/>
      <c r="Q23" s="9"/>
      <c r="R23" s="1"/>
      <c r="S23" s="9"/>
    </row>
    <row r="24" spans="1:19" s="10" customFormat="1" x14ac:dyDescent="0.2">
      <c r="A24"/>
      <c r="B24" s="11" t="str">
        <f>T(B8)</f>
        <v/>
      </c>
      <c r="C24" s="102" t="s">
        <v>172</v>
      </c>
      <c r="D24" s="11" t="str">
        <f>T(B10)</f>
        <v/>
      </c>
      <c r="E24" s="11"/>
      <c r="F24" s="11"/>
      <c r="G24" s="11"/>
      <c r="H24" s="11"/>
      <c r="I24" s="11"/>
      <c r="J24" s="11"/>
      <c r="K24" s="11"/>
      <c r="L24" s="11" t="str">
        <f>T(B12)</f>
        <v/>
      </c>
      <c r="M24" s="9"/>
      <c r="N24" s="9" t="s">
        <v>106</v>
      </c>
      <c r="O24" s="9"/>
      <c r="P24" s="9"/>
      <c r="Q24" s="9" t="str">
        <f t="shared" ref="Q24:Q30" si="0">IF(M24="","",IF(M24=O24,"1",IF(M24&gt;O24,"2","0")))</f>
        <v/>
      </c>
      <c r="R24" s="1" t="s">
        <v>106</v>
      </c>
      <c r="S24" s="9" t="str">
        <f t="shared" ref="S24:S30" si="1">IF(O24="","",IF(M24=O24,"1",IF(M24&lt;O24,"2","0")))</f>
        <v/>
      </c>
    </row>
    <row r="25" spans="1:19" s="10" customFormat="1" x14ac:dyDescent="0.2">
      <c r="A25" s="78"/>
      <c r="B25" s="11" t="str">
        <f>T(B13)</f>
        <v/>
      </c>
      <c r="C25" s="102" t="s">
        <v>172</v>
      </c>
      <c r="D25" s="11" t="str">
        <f>T(B11)</f>
        <v/>
      </c>
      <c r="E25" s="11"/>
      <c r="F25" s="11"/>
      <c r="G25" s="11"/>
      <c r="H25" s="11"/>
      <c r="I25" s="11"/>
      <c r="J25" s="11"/>
      <c r="K25" s="11"/>
      <c r="L25" s="11" t="str">
        <f>T(B10)</f>
        <v/>
      </c>
      <c r="M25" s="9"/>
      <c r="N25" s="9" t="s">
        <v>106</v>
      </c>
      <c r="O25" s="9"/>
      <c r="P25" s="9"/>
      <c r="Q25" s="9" t="str">
        <f t="shared" si="0"/>
        <v/>
      </c>
      <c r="R25" s="1" t="s">
        <v>106</v>
      </c>
      <c r="S25" s="9" t="str">
        <f t="shared" si="1"/>
        <v/>
      </c>
    </row>
    <row r="26" spans="1:19" s="10" customFormat="1" x14ac:dyDescent="0.2">
      <c r="A26" s="78"/>
      <c r="B26" s="11" t="str">
        <f>T(B9)</f>
        <v/>
      </c>
      <c r="C26" s="102" t="s">
        <v>172</v>
      </c>
      <c r="D26" s="11" t="str">
        <f>T(B12)</f>
        <v/>
      </c>
      <c r="E26" s="11"/>
      <c r="F26" s="11"/>
      <c r="G26" s="11"/>
      <c r="H26" s="11"/>
      <c r="I26" s="11"/>
      <c r="J26" s="11"/>
      <c r="K26" s="11"/>
      <c r="L26" s="11" t="str">
        <f>T(B11)</f>
        <v/>
      </c>
      <c r="M26" s="9"/>
      <c r="N26" s="9" t="s">
        <v>106</v>
      </c>
      <c r="O26" s="9"/>
      <c r="P26" s="9"/>
      <c r="Q26" s="9" t="str">
        <f t="shared" si="0"/>
        <v/>
      </c>
      <c r="R26" s="1" t="s">
        <v>106</v>
      </c>
      <c r="S26" s="9" t="str">
        <f t="shared" si="1"/>
        <v/>
      </c>
    </row>
    <row r="27" spans="1:19" x14ac:dyDescent="0.2">
      <c r="C27" s="1"/>
      <c r="N27" s="9"/>
      <c r="P27" s="2"/>
      <c r="Q27" s="9" t="str">
        <f t="shared" si="0"/>
        <v/>
      </c>
      <c r="S27" s="9" t="str">
        <f t="shared" si="1"/>
        <v/>
      </c>
    </row>
    <row r="28" spans="1:19" x14ac:dyDescent="0.2">
      <c r="A28" s="78"/>
      <c r="B28" s="5" t="str">
        <f>T(B13)</f>
        <v/>
      </c>
      <c r="C28" s="102" t="s">
        <v>172</v>
      </c>
      <c r="D28" s="5" t="str">
        <f>T(B8)</f>
        <v/>
      </c>
      <c r="E28" s="5"/>
      <c r="F28" s="5"/>
      <c r="G28" s="5"/>
      <c r="H28" s="5"/>
      <c r="I28" s="5"/>
      <c r="J28" s="5"/>
      <c r="K28" s="5"/>
      <c r="L28" s="5" t="str">
        <f>T(B12)</f>
        <v/>
      </c>
      <c r="M28" s="9"/>
      <c r="N28" s="9" t="s">
        <v>106</v>
      </c>
      <c r="O28" s="9"/>
      <c r="P28" s="9"/>
      <c r="Q28" s="9" t="str">
        <f t="shared" si="0"/>
        <v/>
      </c>
      <c r="R28" s="1" t="s">
        <v>106</v>
      </c>
      <c r="S28" s="9" t="str">
        <f t="shared" si="1"/>
        <v/>
      </c>
    </row>
    <row r="29" spans="1:19" s="10" customFormat="1" x14ac:dyDescent="0.2">
      <c r="A29" s="78"/>
      <c r="B29" s="11" t="str">
        <f>T(B9)</f>
        <v/>
      </c>
      <c r="C29" s="102" t="s">
        <v>172</v>
      </c>
      <c r="D29" s="11" t="str">
        <f>T(B10)</f>
        <v/>
      </c>
      <c r="E29" s="11"/>
      <c r="F29" s="11"/>
      <c r="G29" s="11"/>
      <c r="H29" s="11"/>
      <c r="I29" s="11"/>
      <c r="J29" s="11"/>
      <c r="K29" s="11"/>
      <c r="L29" s="11" t="str">
        <f>T(B8)</f>
        <v/>
      </c>
      <c r="M29" s="9"/>
      <c r="N29" s="9" t="s">
        <v>106</v>
      </c>
      <c r="O29" s="9"/>
      <c r="P29" s="9"/>
      <c r="Q29" s="9" t="str">
        <f t="shared" si="0"/>
        <v/>
      </c>
      <c r="R29" s="1" t="s">
        <v>106</v>
      </c>
      <c r="S29" s="9" t="str">
        <f t="shared" si="1"/>
        <v/>
      </c>
    </row>
    <row r="30" spans="1:19" x14ac:dyDescent="0.2">
      <c r="A30" s="78"/>
      <c r="B30" s="5" t="str">
        <f>T(B11)</f>
        <v/>
      </c>
      <c r="C30" s="102" t="s">
        <v>172</v>
      </c>
      <c r="D30" s="5" t="str">
        <f>T(B12)</f>
        <v/>
      </c>
      <c r="E30" s="5"/>
      <c r="F30" s="5"/>
      <c r="G30" s="5"/>
      <c r="H30" s="5"/>
      <c r="I30" s="5"/>
      <c r="J30" s="5"/>
      <c r="K30" s="5"/>
      <c r="L30" s="5" t="str">
        <f>T(B9)</f>
        <v/>
      </c>
      <c r="M30" s="9"/>
      <c r="N30" s="9" t="s">
        <v>106</v>
      </c>
      <c r="O30" s="9"/>
      <c r="P30" s="9"/>
      <c r="Q30" s="9" t="str">
        <f t="shared" si="0"/>
        <v/>
      </c>
      <c r="R30" s="1" t="s">
        <v>106</v>
      </c>
      <c r="S30" s="9" t="str">
        <f t="shared" si="1"/>
        <v/>
      </c>
    </row>
    <row r="31" spans="1:19" x14ac:dyDescent="0.2">
      <c r="C31" s="1"/>
      <c r="M31" s="9"/>
      <c r="N31" s="9"/>
      <c r="O31" s="9"/>
      <c r="P31" s="9"/>
      <c r="Q31" s="9"/>
      <c r="S31" s="9"/>
    </row>
    <row r="32" spans="1:19" s="9" customFormat="1" x14ac:dyDescent="0.2">
      <c r="A32" s="78"/>
      <c r="B32" s="11" t="str">
        <f>T(B10)</f>
        <v/>
      </c>
      <c r="C32" s="102" t="s">
        <v>172</v>
      </c>
      <c r="D32" s="11" t="str">
        <f>T(B13)</f>
        <v/>
      </c>
      <c r="E32" s="11"/>
      <c r="F32" s="11"/>
      <c r="G32" s="11"/>
      <c r="H32" s="11"/>
      <c r="I32" s="11"/>
      <c r="J32" s="11"/>
      <c r="K32" s="11"/>
      <c r="L32" s="11" t="str">
        <f>T(B11)</f>
        <v/>
      </c>
      <c r="N32" s="9" t="s">
        <v>106</v>
      </c>
      <c r="Q32" s="9" t="str">
        <f>IF(M32="","",IF(M32=O32,"1",IF(M32&gt;O32,"2","0")))</f>
        <v/>
      </c>
      <c r="R32" s="1" t="s">
        <v>106</v>
      </c>
      <c r="S32" s="9" t="str">
        <f>IF(O32="","",IF(M32=O32,"1",IF(M32&lt;O32,"2","0")))</f>
        <v/>
      </c>
    </row>
    <row r="33" spans="1:19" s="8" customFormat="1" x14ac:dyDescent="0.2">
      <c r="A33" s="78"/>
      <c r="B33" s="11" t="str">
        <f>T(B12)</f>
        <v/>
      </c>
      <c r="C33" s="102" t="s">
        <v>172</v>
      </c>
      <c r="D33" s="11" t="str">
        <f>T(B8)</f>
        <v/>
      </c>
      <c r="E33" s="11"/>
      <c r="F33" s="11"/>
      <c r="G33" s="11"/>
      <c r="H33" s="11"/>
      <c r="I33" s="11"/>
      <c r="J33" s="11"/>
      <c r="K33" s="11"/>
      <c r="L33" s="11" t="str">
        <f>T(B10)</f>
        <v/>
      </c>
      <c r="M33" s="9"/>
      <c r="N33" s="9" t="s">
        <v>106</v>
      </c>
      <c r="O33" s="9"/>
      <c r="P33" s="9"/>
      <c r="Q33" s="9" t="str">
        <f>IF(M33="","",IF(M33=O33,"1",IF(M33&gt;O33,"2","0")))</f>
        <v/>
      </c>
      <c r="R33" s="1" t="s">
        <v>106</v>
      </c>
      <c r="S33" s="9" t="str">
        <f>IF(O33="","",IF(M33=O33,"1",IF(M33&lt;O33,"2","0")))</f>
        <v/>
      </c>
    </row>
    <row r="34" spans="1:19" x14ac:dyDescent="0.2">
      <c r="A34" s="78"/>
      <c r="B34" s="5" t="str">
        <f>T(B11)</f>
        <v/>
      </c>
      <c r="C34" s="102" t="s">
        <v>172</v>
      </c>
      <c r="D34" s="5" t="str">
        <f>T(B9)</f>
        <v/>
      </c>
      <c r="E34" s="5"/>
      <c r="F34" s="5"/>
      <c r="G34" s="5"/>
      <c r="H34" s="5"/>
      <c r="I34" s="5"/>
      <c r="J34" s="5"/>
      <c r="K34" s="5"/>
      <c r="L34" s="5" t="str">
        <f>T(B13)</f>
        <v/>
      </c>
      <c r="M34" s="9"/>
      <c r="N34" s="9" t="s">
        <v>106</v>
      </c>
      <c r="O34" s="9"/>
      <c r="P34" s="9"/>
      <c r="Q34" s="9" t="str">
        <f>IF(M34="","",IF(M34=O34,"1",IF(M34&gt;O34,"2","0")))</f>
        <v/>
      </c>
      <c r="R34" s="1" t="s">
        <v>106</v>
      </c>
      <c r="S34" s="9" t="str">
        <f>IF(O34="","",IF(M34=O34,"1",IF(M34&lt;O34,"2","0")))</f>
        <v/>
      </c>
    </row>
    <row r="35" spans="1:19" x14ac:dyDescent="0.2">
      <c r="C35" s="1"/>
      <c r="M35" s="2"/>
      <c r="N35" s="2"/>
      <c r="O35" s="2"/>
      <c r="P35" s="2"/>
      <c r="Q35" s="2"/>
      <c r="R35" s="2"/>
      <c r="S35" s="2"/>
    </row>
    <row r="36" spans="1:19" x14ac:dyDescent="0.2">
      <c r="A36" s="78"/>
      <c r="B36" s="5" t="str">
        <f>T(B12)</f>
        <v/>
      </c>
      <c r="C36" s="102" t="s">
        <v>172</v>
      </c>
      <c r="D36" s="5" t="str">
        <f>T(B10)</f>
        <v/>
      </c>
      <c r="E36" s="5"/>
      <c r="F36" s="5"/>
      <c r="G36" s="5"/>
      <c r="H36" s="5"/>
      <c r="I36" s="5"/>
      <c r="J36" s="5"/>
      <c r="K36" s="5"/>
      <c r="L36" s="5" t="str">
        <f>T(B8)</f>
        <v/>
      </c>
      <c r="M36" s="9"/>
      <c r="N36" s="9" t="s">
        <v>106</v>
      </c>
      <c r="O36" s="9"/>
      <c r="P36" s="9"/>
      <c r="Q36" s="9" t="str">
        <f>IF(M36="","",IF(M36=O36,"1",IF(M36&gt;O36,"2","0")))</f>
        <v/>
      </c>
      <c r="R36" s="1" t="s">
        <v>106</v>
      </c>
      <c r="S36" s="9" t="str">
        <f>IF(O36="","",IF(M36=O36,"1",IF(M36&lt;O36,"2","0")))</f>
        <v/>
      </c>
    </row>
    <row r="37" spans="1:19" x14ac:dyDescent="0.2">
      <c r="A37" s="78"/>
      <c r="B37" s="5" t="str">
        <f>T(B9)</f>
        <v/>
      </c>
      <c r="C37" s="102" t="s">
        <v>172</v>
      </c>
      <c r="D37" s="5" t="str">
        <f>T(B13)</f>
        <v/>
      </c>
      <c r="E37" s="5"/>
      <c r="F37" s="5"/>
      <c r="G37" s="5"/>
      <c r="H37" s="5"/>
      <c r="I37" s="5"/>
      <c r="J37" s="5"/>
      <c r="K37" s="5"/>
      <c r="L37" s="5" t="str">
        <f>T(B12)</f>
        <v/>
      </c>
      <c r="M37" s="9"/>
      <c r="N37" s="9" t="s">
        <v>106</v>
      </c>
      <c r="O37" s="9"/>
      <c r="P37" s="9"/>
      <c r="Q37" s="9" t="str">
        <f>IF(M37="","",IF(M37=O37,"1",IF(M37&gt;O37,"2","0")))</f>
        <v/>
      </c>
      <c r="R37" s="1" t="s">
        <v>106</v>
      </c>
      <c r="S37" s="9" t="str">
        <f>IF(O37="","",IF(M37=O37,"1",IF(M37&lt;O37,"2","0")))</f>
        <v/>
      </c>
    </row>
    <row r="38" spans="1:19" s="10" customFormat="1" x14ac:dyDescent="0.2">
      <c r="A38" s="78"/>
      <c r="B38" s="11" t="str">
        <f>T(B11)</f>
        <v/>
      </c>
      <c r="C38" s="102" t="s">
        <v>172</v>
      </c>
      <c r="D38" s="11" t="str">
        <f>T(B8)</f>
        <v/>
      </c>
      <c r="E38" s="11"/>
      <c r="F38" s="11"/>
      <c r="G38" s="11"/>
      <c r="H38" s="11"/>
      <c r="I38" s="11"/>
      <c r="J38" s="11"/>
      <c r="K38" s="11"/>
      <c r="L38" s="11" t="str">
        <f>T(B9)</f>
        <v/>
      </c>
      <c r="M38" s="9"/>
      <c r="N38" s="9" t="s">
        <v>106</v>
      </c>
      <c r="O38" s="9"/>
      <c r="P38" s="9"/>
      <c r="Q38" s="9" t="str">
        <f>IF(M38="","",IF(M38=O38,"1",IF(M38&gt;O38,"2","0")))</f>
        <v/>
      </c>
      <c r="R38" s="1" t="s">
        <v>106</v>
      </c>
      <c r="S38" s="9" t="str">
        <f>IF(O38="","",IF(M38=O38,"1",IF(M38&lt;O38,"2","0")))</f>
        <v/>
      </c>
    </row>
    <row r="39" spans="1:19" x14ac:dyDescent="0.2">
      <c r="C39" s="1"/>
      <c r="M39" s="2"/>
      <c r="N39" s="2"/>
      <c r="O39" s="2"/>
      <c r="P39" s="2"/>
      <c r="Q39" s="2"/>
      <c r="R39" s="2"/>
      <c r="S39" s="2"/>
    </row>
    <row r="40" spans="1:19" x14ac:dyDescent="0.2">
      <c r="A40" s="78"/>
      <c r="B40" s="5"/>
      <c r="D40" s="5"/>
      <c r="E40" s="5"/>
      <c r="F40" s="5"/>
      <c r="G40" s="5"/>
      <c r="H40" s="5"/>
      <c r="I40" s="5"/>
      <c r="J40" s="5"/>
      <c r="K40" s="5"/>
      <c r="L40" s="5"/>
      <c r="N40" s="2"/>
      <c r="O40" s="2"/>
      <c r="P40" s="9"/>
      <c r="Q40" s="9"/>
      <c r="S40" s="9"/>
    </row>
    <row r="41" spans="1:19" x14ac:dyDescent="0.2">
      <c r="C41" s="1"/>
      <c r="M41" s="2"/>
      <c r="N41" s="2"/>
      <c r="O41" s="2"/>
      <c r="P41" s="9"/>
      <c r="Q41" s="9"/>
      <c r="S41" s="9"/>
    </row>
    <row r="42" spans="1:19" x14ac:dyDescent="0.2">
      <c r="A42" s="78"/>
      <c r="B42" s="5"/>
      <c r="D42" s="5"/>
      <c r="E42" s="5"/>
      <c r="F42" s="5"/>
      <c r="G42" s="5"/>
      <c r="H42" s="5"/>
      <c r="I42" s="5"/>
      <c r="J42" s="5"/>
      <c r="K42" s="5"/>
      <c r="L42" s="5"/>
      <c r="N42" s="2"/>
      <c r="O42" s="2"/>
      <c r="P42" s="9"/>
      <c r="Q42" s="2"/>
      <c r="R42" s="2"/>
      <c r="S42" s="2"/>
    </row>
    <row r="43" spans="1:19" x14ac:dyDescent="0.2">
      <c r="A43" s="78"/>
      <c r="B43" s="5"/>
      <c r="D43" s="5"/>
      <c r="E43" s="5"/>
      <c r="F43" s="5"/>
      <c r="G43" s="5"/>
      <c r="H43" s="5"/>
      <c r="I43" s="5"/>
      <c r="J43" s="5"/>
      <c r="K43" s="5"/>
      <c r="L43" s="5"/>
      <c r="M43" s="2"/>
      <c r="N43" s="2"/>
      <c r="O43" s="2"/>
      <c r="P43" s="2"/>
      <c r="Q43" s="2"/>
      <c r="R43" s="2"/>
      <c r="S43" s="2"/>
    </row>
    <row r="44" spans="1:19" x14ac:dyDescent="0.2">
      <c r="A44" s="78"/>
      <c r="B44" s="5"/>
      <c r="D44" s="5"/>
      <c r="E44" s="5"/>
      <c r="F44" s="5"/>
      <c r="G44" s="5"/>
      <c r="H44" s="5"/>
      <c r="I44" s="5"/>
      <c r="J44" s="5"/>
      <c r="K44" s="5"/>
      <c r="L44" s="5"/>
      <c r="M44" s="9"/>
      <c r="N44" s="9"/>
      <c r="O44" s="9"/>
      <c r="P44" s="9"/>
      <c r="Q44" s="9"/>
      <c r="S44" s="9"/>
    </row>
    <row r="45" spans="1:19" s="3" customFormat="1" x14ac:dyDescent="0.2">
      <c r="A45" s="85" t="s">
        <v>173</v>
      </c>
      <c r="C45" s="101"/>
      <c r="M45" s="9"/>
      <c r="N45" s="9"/>
      <c r="O45" s="9"/>
      <c r="P45" s="9"/>
      <c r="Q45" s="9"/>
      <c r="R45" s="1"/>
      <c r="S45" s="9"/>
    </row>
    <row r="46" spans="1:19" s="3" customFormat="1" x14ac:dyDescent="0.2">
      <c r="A46" s="85" t="s">
        <v>174</v>
      </c>
      <c r="C46" s="101"/>
      <c r="M46" s="9"/>
      <c r="N46" s="9"/>
      <c r="O46" s="9"/>
      <c r="P46" s="9"/>
      <c r="Q46" s="9"/>
      <c r="R46" s="1"/>
      <c r="S46" s="9"/>
    </row>
    <row r="47" spans="1:19" x14ac:dyDescent="0.2">
      <c r="A47" s="78"/>
      <c r="B47" s="5" t="str">
        <f t="shared" ref="B47:B52" si="2">T(B8)</f>
        <v/>
      </c>
      <c r="D47" s="1"/>
      <c r="E47" s="4"/>
      <c r="F47" s="4"/>
      <c r="G47" s="4"/>
      <c r="H47" s="4"/>
      <c r="I47" s="4"/>
      <c r="J47" s="1"/>
      <c r="K47" s="1"/>
      <c r="L47" s="1"/>
      <c r="M47" s="9"/>
      <c r="N47" s="9"/>
      <c r="O47" s="9"/>
      <c r="P47" s="9"/>
      <c r="Q47" s="9"/>
      <c r="S47" s="9"/>
    </row>
    <row r="48" spans="1:19" x14ac:dyDescent="0.2">
      <c r="A48" s="78"/>
      <c r="B48" s="5" t="str">
        <f t="shared" si="2"/>
        <v/>
      </c>
      <c r="D48" s="1"/>
      <c r="E48" s="4"/>
      <c r="F48" s="4"/>
      <c r="G48" s="4"/>
      <c r="H48" s="4"/>
      <c r="I48" s="4"/>
      <c r="J48" s="1"/>
      <c r="K48" s="1"/>
      <c r="L48" s="9"/>
      <c r="M48" s="9"/>
      <c r="N48" s="9"/>
      <c r="O48" s="9"/>
      <c r="P48" s="9"/>
      <c r="Q48" s="9"/>
      <c r="S48" s="9"/>
    </row>
    <row r="49" spans="1:19" x14ac:dyDescent="0.2">
      <c r="A49" s="78"/>
      <c r="B49" s="5" t="str">
        <f t="shared" si="2"/>
        <v/>
      </c>
      <c r="D49" s="1"/>
      <c r="E49" s="4"/>
      <c r="F49" s="4"/>
      <c r="G49" s="4"/>
      <c r="H49" s="4"/>
      <c r="I49" s="4"/>
      <c r="J49" s="1"/>
      <c r="K49" s="1"/>
      <c r="L49" s="9"/>
      <c r="M49" s="9"/>
      <c r="N49" s="9"/>
      <c r="O49" s="9"/>
      <c r="P49" s="9"/>
      <c r="Q49" s="9"/>
      <c r="S49" s="9"/>
    </row>
    <row r="50" spans="1:19" x14ac:dyDescent="0.2">
      <c r="A50" s="78"/>
      <c r="B50" s="5" t="str">
        <f t="shared" si="2"/>
        <v/>
      </c>
      <c r="D50" s="1"/>
      <c r="E50" s="4"/>
      <c r="F50" s="4"/>
      <c r="G50" s="4"/>
      <c r="H50" s="4"/>
      <c r="I50" s="4"/>
      <c r="J50" s="1"/>
      <c r="K50" s="1"/>
      <c r="L50" s="1"/>
      <c r="M50" s="9"/>
      <c r="N50" s="9"/>
      <c r="O50" s="9"/>
      <c r="P50" s="9"/>
      <c r="Q50" s="9"/>
      <c r="S50" s="9"/>
    </row>
    <row r="51" spans="1:19" x14ac:dyDescent="0.2">
      <c r="A51" s="78"/>
      <c r="B51" s="5" t="str">
        <f t="shared" si="2"/>
        <v/>
      </c>
      <c r="D51" s="1"/>
      <c r="E51" s="4"/>
      <c r="F51" s="4"/>
      <c r="G51" s="4"/>
      <c r="H51" s="4"/>
      <c r="I51" s="4"/>
      <c r="J51" s="1"/>
      <c r="K51" s="1"/>
      <c r="L51" s="9"/>
      <c r="M51" s="9"/>
      <c r="N51" s="9"/>
      <c r="O51" s="9"/>
      <c r="P51" s="9"/>
      <c r="Q51" s="9"/>
      <c r="S51" s="9"/>
    </row>
    <row r="52" spans="1:19" x14ac:dyDescent="0.2">
      <c r="A52" s="78"/>
      <c r="B52" s="5" t="str">
        <f t="shared" si="2"/>
        <v/>
      </c>
      <c r="D52" s="1"/>
      <c r="E52" s="4"/>
      <c r="F52" s="4"/>
      <c r="G52" s="4"/>
      <c r="H52" s="4"/>
      <c r="I52" s="4"/>
      <c r="J52" s="1"/>
      <c r="K52" s="1"/>
      <c r="L52" s="9"/>
    </row>
    <row r="53" spans="1:19" x14ac:dyDescent="0.2">
      <c r="L53" t="s">
        <v>117</v>
      </c>
      <c r="N53" s="9"/>
      <c r="P53" s="2"/>
      <c r="Q53" s="9"/>
      <c r="S53" s="9"/>
    </row>
    <row r="54" spans="1:19" x14ac:dyDescent="0.2">
      <c r="M54" s="9"/>
      <c r="N54" s="9"/>
      <c r="O54" s="9"/>
      <c r="P54" s="9"/>
      <c r="Q54" s="9"/>
      <c r="S54" s="9"/>
    </row>
    <row r="55" spans="1:19" x14ac:dyDescent="0.2">
      <c r="M55" s="9"/>
      <c r="N55" s="9"/>
      <c r="O55" s="9"/>
      <c r="P55" s="9"/>
      <c r="Q55" s="9"/>
      <c r="S55" s="9"/>
    </row>
    <row r="56" spans="1:19" ht="15.75" x14ac:dyDescent="0.25">
      <c r="A56" s="105" t="s">
        <v>175</v>
      </c>
      <c r="N56" s="9"/>
      <c r="P56" s="9"/>
      <c r="Q56" s="9"/>
      <c r="S56" s="9"/>
    </row>
    <row r="57" spans="1:19" ht="15.75" x14ac:dyDescent="0.25">
      <c r="A57" s="105" t="s">
        <v>176</v>
      </c>
      <c r="M57" s="9"/>
      <c r="N57" s="9"/>
      <c r="O57" s="9"/>
      <c r="P57" s="9"/>
      <c r="Q57" s="9"/>
      <c r="S57" s="9"/>
    </row>
    <row r="58" spans="1:19" x14ac:dyDescent="0.2">
      <c r="M58" s="9"/>
      <c r="N58" s="9"/>
      <c r="O58" s="9"/>
      <c r="P58" s="9"/>
      <c r="Q58" s="9"/>
      <c r="S58" s="9"/>
    </row>
    <row r="59" spans="1:19" x14ac:dyDescent="0.2">
      <c r="M59" s="9"/>
      <c r="N59" s="9"/>
      <c r="O59" s="9"/>
      <c r="P59" s="9"/>
      <c r="Q59" s="9"/>
      <c r="S59" s="9"/>
    </row>
    <row r="61" spans="1:19" x14ac:dyDescent="0.2">
      <c r="N61" s="9"/>
      <c r="P61" s="2"/>
      <c r="R61" s="9"/>
    </row>
    <row r="62" spans="1:19" x14ac:dyDescent="0.2">
      <c r="M62" s="9"/>
      <c r="N62" s="9"/>
      <c r="O62" s="9"/>
      <c r="P62" s="9"/>
      <c r="Q62" s="9"/>
      <c r="R62" s="9"/>
      <c r="S62" s="9"/>
    </row>
    <row r="63" spans="1:19" x14ac:dyDescent="0.2">
      <c r="N63" s="9"/>
      <c r="P63" s="9"/>
      <c r="R63" s="9"/>
    </row>
    <row r="65" spans="13:19" x14ac:dyDescent="0.2">
      <c r="M65" s="2"/>
      <c r="N65" s="9"/>
      <c r="O65" s="2"/>
      <c r="P65" s="9"/>
      <c r="Q65" s="9"/>
      <c r="R65" s="9"/>
      <c r="S65" s="9"/>
    </row>
    <row r="66" spans="13:19" x14ac:dyDescent="0.2">
      <c r="N66" s="9"/>
      <c r="Q66" s="9"/>
      <c r="S66" s="9"/>
    </row>
    <row r="68" spans="13:19" x14ac:dyDescent="0.2">
      <c r="N68" s="9"/>
      <c r="P68" s="2"/>
      <c r="Q68" s="9"/>
      <c r="S68" s="9"/>
    </row>
    <row r="69" spans="13:19" x14ac:dyDescent="0.2">
      <c r="N69" s="9"/>
      <c r="P69" s="9"/>
      <c r="Q69" s="9"/>
      <c r="S69" s="9"/>
    </row>
    <row r="70" spans="13:19" x14ac:dyDescent="0.2">
      <c r="M70" s="9"/>
      <c r="N70" s="9"/>
      <c r="O70" s="9"/>
      <c r="P70" s="9"/>
      <c r="Q70" s="9"/>
      <c r="S70" s="9"/>
    </row>
    <row r="72" spans="13:19" x14ac:dyDescent="0.2">
      <c r="P72" s="2"/>
      <c r="Q72" s="9"/>
      <c r="S72" s="9"/>
    </row>
    <row r="74" spans="13:19" x14ac:dyDescent="0.2">
      <c r="P74" s="2"/>
      <c r="Q74" s="2"/>
      <c r="R74" s="2"/>
      <c r="S74" s="2"/>
    </row>
    <row r="75" spans="13:19" x14ac:dyDescent="0.2">
      <c r="M75" s="2"/>
      <c r="N75" s="2"/>
      <c r="O75" s="2"/>
      <c r="P75" s="2"/>
      <c r="Q75" s="2"/>
      <c r="R75" s="2"/>
      <c r="S75" s="2"/>
    </row>
    <row r="76" spans="13:19" x14ac:dyDescent="0.2">
      <c r="M76" s="2"/>
      <c r="N76" s="2"/>
      <c r="O76" s="2"/>
      <c r="P76" s="2"/>
      <c r="Q76" s="2"/>
      <c r="R76" s="2"/>
      <c r="S76" s="2"/>
    </row>
    <row r="77" spans="13:19" x14ac:dyDescent="0.2">
      <c r="M77" s="2"/>
      <c r="N77" s="2"/>
      <c r="O77" s="2"/>
      <c r="P77" s="2"/>
      <c r="Q77" s="2"/>
      <c r="R77" s="2"/>
      <c r="S77" s="2"/>
    </row>
    <row r="78" spans="13:19" x14ac:dyDescent="0.2">
      <c r="M78" s="2"/>
      <c r="N78" s="2"/>
      <c r="O78" s="2"/>
      <c r="P78" s="2"/>
      <c r="Q78" s="2"/>
      <c r="R78" s="2"/>
      <c r="S78" s="2"/>
    </row>
    <row r="79" spans="13:19" x14ac:dyDescent="0.2">
      <c r="M79" s="2"/>
      <c r="N79" s="2"/>
      <c r="O79" s="2"/>
      <c r="P79" s="2"/>
      <c r="Q79" s="2"/>
      <c r="R79" s="2"/>
      <c r="S79" s="2"/>
    </row>
    <row r="80" spans="13:19" x14ac:dyDescent="0.2">
      <c r="M80" s="2"/>
      <c r="N80" s="2"/>
      <c r="O80" s="2"/>
      <c r="P80" s="2"/>
      <c r="Q80" s="2"/>
      <c r="R80" s="2"/>
      <c r="S80" s="2"/>
    </row>
    <row r="81" spans="13:19" x14ac:dyDescent="0.2">
      <c r="M81" s="2"/>
      <c r="N81" s="2"/>
      <c r="O81" s="2"/>
      <c r="P81" s="2"/>
      <c r="Q81" s="2"/>
      <c r="R81" s="2"/>
      <c r="S81" s="2"/>
    </row>
    <row r="82" spans="13:19" x14ac:dyDescent="0.2">
      <c r="M82" s="2"/>
      <c r="N82" s="2"/>
      <c r="O82" s="2"/>
      <c r="P82" s="9"/>
      <c r="Q82" s="9"/>
      <c r="S82" s="9"/>
    </row>
    <row r="83" spans="13:19" x14ac:dyDescent="0.2">
      <c r="M83" s="2"/>
      <c r="N83" s="2"/>
      <c r="O83" s="2"/>
      <c r="P83" s="9"/>
      <c r="Q83" s="9"/>
      <c r="S83" s="9"/>
    </row>
    <row r="84" spans="13:19" x14ac:dyDescent="0.2">
      <c r="M84" s="2"/>
      <c r="N84" s="2"/>
      <c r="O84" s="2"/>
      <c r="P84" s="9"/>
      <c r="Q84" s="9"/>
      <c r="S84" s="9"/>
    </row>
  </sheetData>
  <mergeCells count="1">
    <mergeCell ref="B1:I1"/>
  </mergeCells>
  <phoneticPr fontId="3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97"/>
  <sheetViews>
    <sheetView workbookViewId="0">
      <selection activeCell="A57" sqref="A57"/>
    </sheetView>
  </sheetViews>
  <sheetFormatPr baseColWidth="10" defaultRowHeight="12.75" x14ac:dyDescent="0.2"/>
  <cols>
    <col min="1" max="1" width="16.7109375" bestFit="1" customWidth="1"/>
    <col min="2" max="2" width="18.7109375" customWidth="1"/>
    <col min="3" max="3" width="2.28515625" style="31" customWidth="1"/>
    <col min="4" max="13" width="2.28515625" customWidth="1"/>
    <col min="14" max="14" width="18.85546875" customWidth="1"/>
    <col min="15" max="15" width="4" style="1" customWidth="1"/>
    <col min="16" max="16" width="1.42578125" style="1" customWidth="1"/>
    <col min="17" max="17" width="4" style="1" customWidth="1"/>
    <col min="18" max="18" width="1.7109375" style="1" hidden="1" customWidth="1"/>
    <col min="19" max="19" width="4" style="1" hidden="1" customWidth="1"/>
    <col min="20" max="20" width="1.42578125" style="1" hidden="1" customWidth="1"/>
    <col min="21" max="21" width="4" style="1" hidden="1" customWidth="1"/>
    <col min="22" max="22" width="1.7109375" style="1" customWidth="1"/>
    <col min="23" max="23" width="4.140625" style="1" customWidth="1"/>
    <col min="24" max="24" width="0.85546875" style="1" customWidth="1"/>
    <col min="25" max="25" width="4.140625" style="1" customWidth="1"/>
  </cols>
  <sheetData>
    <row r="1" spans="1:256" s="3" customFormat="1" x14ac:dyDescent="0.2">
      <c r="A1" s="85" t="s">
        <v>91</v>
      </c>
      <c r="B1" s="255">
        <f>Spielplan!E20</f>
        <v>43484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s="3" customFormat="1" x14ac:dyDescent="0.2">
      <c r="A2" s="85" t="s">
        <v>146</v>
      </c>
      <c r="B2" s="255" t="str">
        <f>Spielplan!E22</f>
        <v>noch offen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s="3" customFormat="1" x14ac:dyDescent="0.2">
      <c r="A3" s="85" t="s">
        <v>92</v>
      </c>
      <c r="B3" s="8"/>
      <c r="C3" s="8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s="3" customFormat="1" x14ac:dyDescent="0.2">
      <c r="A4" s="85" t="s">
        <v>93</v>
      </c>
      <c r="B4" s="8"/>
      <c r="C4" s="8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6" s="3" customFormat="1" x14ac:dyDescent="0.2">
      <c r="A5" s="85" t="s">
        <v>94</v>
      </c>
      <c r="B5" s="3" t="str">
        <f>Spielplan!E21</f>
        <v>10 Uhr</v>
      </c>
      <c r="C5" s="164"/>
      <c r="D5" s="107"/>
      <c r="E5" s="107"/>
      <c r="F5" s="107"/>
      <c r="G5" s="107"/>
      <c r="H5" s="107"/>
      <c r="I5" s="107"/>
      <c r="J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6" s="3" customFormat="1" x14ac:dyDescent="0.2">
      <c r="A6" s="85" t="s">
        <v>95</v>
      </c>
      <c r="B6" s="159" t="s">
        <v>165</v>
      </c>
      <c r="C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6" s="3" customFormat="1" x14ac:dyDescent="0.2">
      <c r="A7" s="85" t="s">
        <v>96</v>
      </c>
      <c r="B7" s="3" t="str">
        <f>Spielplan!$E$19</f>
        <v>BZM Mitte</v>
      </c>
      <c r="C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6" s="3" customFormat="1" x14ac:dyDescent="0.2">
      <c r="A8" s="85" t="s">
        <v>97</v>
      </c>
      <c r="B8" s="85"/>
      <c r="C8" s="85"/>
      <c r="D8" s="85"/>
      <c r="E8" s="85"/>
      <c r="O8" s="2"/>
      <c r="P8" s="2"/>
      <c r="Q8" s="2"/>
      <c r="R8" s="2"/>
      <c r="S8" s="2"/>
      <c r="T8" s="2"/>
      <c r="U8" s="2"/>
      <c r="V8" s="2"/>
      <c r="W8" s="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3" customFormat="1" x14ac:dyDescent="0.2">
      <c r="A9" s="85" t="s">
        <v>98</v>
      </c>
      <c r="B9" s="11"/>
      <c r="C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6" s="3" customFormat="1" x14ac:dyDescent="0.2">
      <c r="A10" s="85"/>
      <c r="B10" s="11"/>
      <c r="C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6" s="3" customFormat="1" x14ac:dyDescent="0.2">
      <c r="A11" s="85"/>
      <c r="B11" s="11"/>
      <c r="C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6" s="3" customFormat="1" x14ac:dyDescent="0.2">
      <c r="A12" s="85"/>
      <c r="B12" s="11"/>
      <c r="C12" s="86"/>
      <c r="O12" s="2"/>
      <c r="P12" s="2"/>
      <c r="Q12" s="2"/>
      <c r="R12" s="9"/>
      <c r="S12" s="2"/>
      <c r="T12" s="2"/>
      <c r="U12" s="2"/>
      <c r="V12" s="9"/>
      <c r="W12" s="9"/>
      <c r="X12" s="1"/>
      <c r="Y12" s="9"/>
    </row>
    <row r="13" spans="1:256" s="3" customFormat="1" x14ac:dyDescent="0.2">
      <c r="A13" s="85"/>
      <c r="B13" s="11"/>
      <c r="C13" s="86"/>
      <c r="O13" s="2"/>
      <c r="P13" s="2"/>
      <c r="Q13" s="2"/>
      <c r="R13" s="9"/>
      <c r="S13" s="2"/>
      <c r="T13" s="2"/>
      <c r="U13" s="2"/>
      <c r="V13" s="9"/>
      <c r="W13" s="9"/>
      <c r="X13" s="1"/>
      <c r="Y13" s="9"/>
    </row>
    <row r="14" spans="1:256" s="3" customFormat="1" x14ac:dyDescent="0.2">
      <c r="A14" s="85"/>
      <c r="B14" s="11"/>
      <c r="C14" s="86"/>
      <c r="O14" s="2"/>
      <c r="P14" s="2"/>
      <c r="Q14" s="2"/>
      <c r="R14" s="9"/>
      <c r="S14" s="2"/>
      <c r="T14" s="2"/>
      <c r="U14" s="2"/>
      <c r="V14" s="9"/>
      <c r="W14" s="9"/>
      <c r="X14" s="1"/>
      <c r="Y14" s="9"/>
    </row>
    <row r="15" spans="1:256" s="8" customFormat="1" x14ac:dyDescent="0.2">
      <c r="A15" s="78"/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2"/>
      <c r="T15" s="2"/>
      <c r="U15" s="2"/>
      <c r="V15" s="9"/>
      <c r="W15" s="9"/>
      <c r="X15" s="1"/>
      <c r="Y15" s="9"/>
    </row>
    <row r="16" spans="1:256" s="8" customFormat="1" x14ac:dyDescent="0.2">
      <c r="A16" s="87" t="s">
        <v>99</v>
      </c>
      <c r="B16" s="2" t="s">
        <v>100</v>
      </c>
      <c r="C16" s="7"/>
      <c r="D16" s="3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 t="s">
        <v>102</v>
      </c>
      <c r="O16" s="1"/>
      <c r="P16" s="2" t="s">
        <v>103</v>
      </c>
      <c r="Q16" s="2"/>
      <c r="R16" s="9"/>
      <c r="S16" s="1"/>
      <c r="T16" s="2" t="s">
        <v>152</v>
      </c>
      <c r="U16" s="2"/>
      <c r="V16" s="9"/>
      <c r="W16" s="2"/>
      <c r="X16" s="2" t="s">
        <v>104</v>
      </c>
      <c r="Y16" s="2"/>
    </row>
    <row r="17" spans="1:25" s="8" customFormat="1" x14ac:dyDescent="0.2">
      <c r="A17" s="78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0" customFormat="1" x14ac:dyDescent="0.2">
      <c r="A18" s="78" t="str">
        <f>T(B5)</f>
        <v>10 Uhr</v>
      </c>
      <c r="B18" s="11" t="str">
        <f>T($B$9)</f>
        <v/>
      </c>
      <c r="C18" s="88" t="s">
        <v>105</v>
      </c>
      <c r="D18" s="11" t="str">
        <f>T($B$10)</f>
        <v/>
      </c>
      <c r="E18" s="11"/>
      <c r="F18" s="11"/>
      <c r="G18" s="11"/>
      <c r="H18" s="11"/>
      <c r="I18" s="11"/>
      <c r="J18" s="11"/>
      <c r="K18" s="11"/>
      <c r="L18" s="11"/>
      <c r="M18" s="11"/>
      <c r="N18" s="11" t="str">
        <f>T($B$13)</f>
        <v/>
      </c>
      <c r="O18" s="9"/>
      <c r="P18" s="9" t="s">
        <v>106</v>
      </c>
      <c r="Q18" s="9"/>
      <c r="R18" s="9"/>
      <c r="S18" s="9"/>
      <c r="T18" s="9" t="s">
        <v>106</v>
      </c>
      <c r="U18" s="9"/>
      <c r="V18" s="9"/>
      <c r="W18" s="9" t="str">
        <f>IF(O18="","",IF(O18=Q18,"1",IF(O18&gt;Q18,"2","0")))</f>
        <v/>
      </c>
      <c r="X18" s="1" t="s">
        <v>106</v>
      </c>
      <c r="Y18" s="9" t="str">
        <f>IF(Q18="","",IF(O18=Q18,"1",IF(O18&lt;Q18,"2","0")))</f>
        <v/>
      </c>
    </row>
    <row r="19" spans="1:25" s="10" customFormat="1" x14ac:dyDescent="0.2">
      <c r="A19" s="78"/>
      <c r="B19" s="11" t="str">
        <f>T($B$11)</f>
        <v/>
      </c>
      <c r="C19" s="88" t="s">
        <v>105</v>
      </c>
      <c r="D19" s="11" t="str">
        <f>T($B$12)</f>
        <v/>
      </c>
      <c r="E19" s="11"/>
      <c r="F19" s="11"/>
      <c r="G19" s="11"/>
      <c r="H19" s="11"/>
      <c r="I19" s="11"/>
      <c r="J19" s="11"/>
      <c r="K19" s="11"/>
      <c r="L19" s="11"/>
      <c r="M19" s="11"/>
      <c r="N19" s="11" t="str">
        <f>T($B$9)</f>
        <v/>
      </c>
      <c r="O19" s="9"/>
      <c r="P19" s="9" t="s">
        <v>106</v>
      </c>
      <c r="Q19" s="9"/>
      <c r="R19" s="9"/>
      <c r="S19" s="9"/>
      <c r="T19" s="9" t="s">
        <v>106</v>
      </c>
      <c r="U19" s="9"/>
      <c r="V19" s="9"/>
      <c r="W19" s="9" t="str">
        <f>IF(O19="","",IF(O19=Q19,"1",IF(O19&gt;Q19,"2","0")))</f>
        <v/>
      </c>
      <c r="X19" s="1" t="s">
        <v>106</v>
      </c>
      <c r="Y19" s="9" t="str">
        <f>IF(Q19="","",IF(O19=Q19,"1",IF(O19&lt;Q19,"2","0")))</f>
        <v/>
      </c>
    </row>
    <row r="20" spans="1:25" s="10" customFormat="1" x14ac:dyDescent="0.2">
      <c r="A20" s="78"/>
      <c r="B20" s="11" t="str">
        <f>T($B$13)</f>
        <v/>
      </c>
      <c r="C20" s="88" t="s">
        <v>105</v>
      </c>
      <c r="D20" s="11" t="str">
        <f>T($B$14)</f>
        <v/>
      </c>
      <c r="E20" s="11"/>
      <c r="F20" s="11"/>
      <c r="G20" s="11"/>
      <c r="H20" s="11"/>
      <c r="I20" s="11"/>
      <c r="J20" s="11"/>
      <c r="K20" s="11"/>
      <c r="L20" s="11"/>
      <c r="M20" s="11"/>
      <c r="N20" s="11" t="str">
        <f>T($B$10)</f>
        <v/>
      </c>
      <c r="O20" s="9"/>
      <c r="P20" s="9" t="s">
        <v>106</v>
      </c>
      <c r="Q20" s="9"/>
      <c r="R20" s="9"/>
      <c r="S20" s="9"/>
      <c r="T20" s="9" t="s">
        <v>106</v>
      </c>
      <c r="U20" s="9"/>
      <c r="V20" s="9"/>
      <c r="W20" s="9" t="str">
        <f>IF(O20="","",IF(O20=Q20,"1",IF(O20&gt;Q20,"2","0")))</f>
        <v/>
      </c>
      <c r="X20" s="1" t="s">
        <v>106</v>
      </c>
      <c r="Y20" s="9" t="str">
        <f>IF(Q20="","",IF(O20=Q20,"1",IF(O20&lt;Q20,"2","0")))</f>
        <v/>
      </c>
    </row>
    <row r="21" spans="1:25" s="10" customFormat="1" x14ac:dyDescent="0.2">
      <c r="A21" s="78"/>
      <c r="B21"/>
      <c r="C21" s="31"/>
      <c r="D21"/>
      <c r="E21"/>
      <c r="F21"/>
      <c r="G21"/>
      <c r="H21"/>
      <c r="I21"/>
      <c r="J21"/>
      <c r="K21"/>
      <c r="L21"/>
      <c r="M21"/>
      <c r="N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x14ac:dyDescent="0.2">
      <c r="A22"/>
      <c r="B22" s="11" t="str">
        <f>T($B$9)</f>
        <v/>
      </c>
      <c r="C22" s="88" t="s">
        <v>105</v>
      </c>
      <c r="D22" s="11" t="str">
        <f>T($B$11)</f>
        <v/>
      </c>
      <c r="E22" s="11"/>
      <c r="F22" s="11"/>
      <c r="G22" s="11"/>
      <c r="H22" s="11"/>
      <c r="I22" s="11"/>
      <c r="J22" s="11"/>
      <c r="K22" s="11"/>
      <c r="L22" s="11"/>
      <c r="M22" s="11"/>
      <c r="N22" s="11" t="str">
        <f>T($B$14)</f>
        <v/>
      </c>
      <c r="O22" s="9"/>
      <c r="P22" s="9" t="s">
        <v>106</v>
      </c>
      <c r="Q22" s="9"/>
      <c r="R22" s="9"/>
      <c r="S22" s="9"/>
      <c r="T22" s="9" t="s">
        <v>106</v>
      </c>
      <c r="U22" s="9"/>
      <c r="V22" s="9"/>
      <c r="W22" s="9" t="str">
        <f>IF(O22="","",IF(O22=Q22,"1",IF(O22&gt;Q22,"2","0")))</f>
        <v/>
      </c>
      <c r="X22" s="1" t="s">
        <v>106</v>
      </c>
      <c r="Y22" s="9" t="str">
        <f>IF(Q22="","",IF(O22=Q22,"1",IF(O22&lt;Q22,"2","0")))</f>
        <v/>
      </c>
    </row>
    <row r="23" spans="1:25" s="10" customFormat="1" x14ac:dyDescent="0.2">
      <c r="A23" s="78"/>
      <c r="B23" s="11" t="str">
        <f>T($B$14)</f>
        <v/>
      </c>
      <c r="C23" s="88" t="s">
        <v>105</v>
      </c>
      <c r="D23" s="11" t="str">
        <f>T($B$12)</f>
        <v/>
      </c>
      <c r="E23" s="11"/>
      <c r="F23" s="11"/>
      <c r="G23" s="11"/>
      <c r="H23" s="11"/>
      <c r="I23" s="11"/>
      <c r="J23" s="11"/>
      <c r="K23" s="11"/>
      <c r="L23" s="11"/>
      <c r="M23" s="11"/>
      <c r="N23" s="11" t="str">
        <f>T($B$13)</f>
        <v/>
      </c>
      <c r="O23" s="9"/>
      <c r="P23" s="9" t="s">
        <v>106</v>
      </c>
      <c r="Q23" s="9"/>
      <c r="R23" s="9"/>
      <c r="S23" s="9"/>
      <c r="T23" s="9" t="s">
        <v>106</v>
      </c>
      <c r="U23" s="9"/>
      <c r="V23" s="9"/>
      <c r="W23" s="9" t="str">
        <f>IF(O23="","",IF(O23=Q23,"1",IF(O23&gt;Q23,"2","0")))</f>
        <v/>
      </c>
      <c r="X23" s="1" t="s">
        <v>106</v>
      </c>
      <c r="Y23" s="9" t="str">
        <f>IF(Q23="","",IF(O23=Q23,"1",IF(O23&lt;Q23,"2","0")))</f>
        <v/>
      </c>
    </row>
    <row r="24" spans="1:25" s="10" customFormat="1" x14ac:dyDescent="0.2">
      <c r="A24" s="78"/>
      <c r="B24" s="11" t="str">
        <f>T($B$10)</f>
        <v/>
      </c>
      <c r="C24" s="88" t="s">
        <v>105</v>
      </c>
      <c r="D24" s="11" t="str">
        <f>T($B$13)</f>
        <v/>
      </c>
      <c r="E24" s="11"/>
      <c r="F24" s="11"/>
      <c r="G24" s="11"/>
      <c r="H24" s="11"/>
      <c r="I24" s="11"/>
      <c r="J24" s="11"/>
      <c r="K24" s="11"/>
      <c r="L24" s="11"/>
      <c r="M24" s="11"/>
      <c r="N24" s="11" t="str">
        <f>T($B$11)</f>
        <v/>
      </c>
      <c r="O24" s="9"/>
      <c r="P24" s="9" t="s">
        <v>106</v>
      </c>
      <c r="Q24" s="9"/>
      <c r="R24" s="9"/>
      <c r="S24" s="9"/>
      <c r="T24" s="9" t="s">
        <v>106</v>
      </c>
      <c r="U24" s="9"/>
      <c r="V24" s="9"/>
      <c r="W24" s="9" t="str">
        <f>IF(O24="","",IF(O24=Q24,"1",IF(O24&gt;Q24,"2","0")))</f>
        <v/>
      </c>
      <c r="X24" s="1" t="s">
        <v>106</v>
      </c>
      <c r="Y24" s="9" t="str">
        <f>IF(Q24="","",IF(O24=Q24,"1",IF(O24&lt;Q24,"2","0")))</f>
        <v/>
      </c>
    </row>
    <row r="26" spans="1:25" x14ac:dyDescent="0.2">
      <c r="A26" s="78"/>
      <c r="B26" s="5" t="str">
        <f>T($B$14)</f>
        <v/>
      </c>
      <c r="C26" s="88" t="s">
        <v>105</v>
      </c>
      <c r="D26" s="5" t="str">
        <f>T($B$9)</f>
        <v/>
      </c>
      <c r="E26" s="5"/>
      <c r="F26" s="5"/>
      <c r="G26" s="5"/>
      <c r="H26" s="5"/>
      <c r="I26" s="5"/>
      <c r="J26" s="5"/>
      <c r="K26" s="5"/>
      <c r="L26" s="5"/>
      <c r="M26" s="5"/>
      <c r="N26" s="5" t="str">
        <f>T($B$12)</f>
        <v/>
      </c>
      <c r="P26" s="9" t="s">
        <v>106</v>
      </c>
      <c r="R26" s="2"/>
      <c r="T26" s="9" t="s">
        <v>106</v>
      </c>
      <c r="V26" s="2"/>
      <c r="W26" s="9" t="str">
        <f>IF(O26="","",IF(O26=Q26,"1",IF(O26&gt;Q26,"2","0")))</f>
        <v/>
      </c>
      <c r="X26" s="1" t="s">
        <v>106</v>
      </c>
      <c r="Y26" s="9" t="str">
        <f>IF(Q26="","",IF(O26=Q26,"1",IF(O26&lt;Q26,"2","0")))</f>
        <v/>
      </c>
    </row>
    <row r="27" spans="1:25" s="10" customFormat="1" x14ac:dyDescent="0.2">
      <c r="A27" s="78"/>
      <c r="B27" s="11" t="str">
        <f>T($B$10)</f>
        <v/>
      </c>
      <c r="C27" s="88" t="s">
        <v>105</v>
      </c>
      <c r="D27" s="11" t="str">
        <f>T($B$11)</f>
        <v/>
      </c>
      <c r="E27" s="11"/>
      <c r="F27" s="11"/>
      <c r="G27" s="11"/>
      <c r="H27" s="11"/>
      <c r="I27" s="11"/>
      <c r="J27" s="11"/>
      <c r="K27" s="11"/>
      <c r="L27" s="11"/>
      <c r="M27" s="11"/>
      <c r="N27" s="11" t="str">
        <f>T($B$13)</f>
        <v/>
      </c>
      <c r="O27" s="9"/>
      <c r="P27" s="9" t="s">
        <v>106</v>
      </c>
      <c r="Q27" s="9"/>
      <c r="R27" s="9"/>
      <c r="S27" s="9"/>
      <c r="T27" s="9" t="s">
        <v>106</v>
      </c>
      <c r="U27" s="9"/>
      <c r="V27" s="9"/>
      <c r="W27" s="9" t="str">
        <f>IF(O27="","",IF(O27=Q27,"1",IF(O27&gt;Q27,"2","0")))</f>
        <v/>
      </c>
      <c r="X27" s="1" t="s">
        <v>106</v>
      </c>
      <c r="Y27" s="9" t="str">
        <f>IF(Q27="","",IF(O27=Q27,"1",IF(O27&lt;Q27,"2","0")))</f>
        <v/>
      </c>
    </row>
    <row r="28" spans="1:25" x14ac:dyDescent="0.2">
      <c r="A28" s="78"/>
      <c r="B28" s="5" t="str">
        <f>T($B$12)</f>
        <v/>
      </c>
      <c r="C28" s="88" t="s">
        <v>105</v>
      </c>
      <c r="D28" s="5" t="str">
        <f>T($B$13)</f>
        <v/>
      </c>
      <c r="E28" s="5"/>
      <c r="F28" s="5"/>
      <c r="G28" s="5"/>
      <c r="H28" s="5"/>
      <c r="I28" s="5"/>
      <c r="J28" s="5"/>
      <c r="K28" s="5"/>
      <c r="L28" s="5"/>
      <c r="M28" s="5"/>
      <c r="N28" s="5" t="str">
        <f>T($B$9)</f>
        <v/>
      </c>
      <c r="P28" s="9" t="s">
        <v>106</v>
      </c>
      <c r="R28" s="9"/>
      <c r="T28" s="9" t="s">
        <v>106</v>
      </c>
      <c r="V28" s="9"/>
      <c r="W28" s="9" t="str">
        <f>IF(O28="","",IF(O28=Q28,"1",IF(O28&gt;Q28,"2","0")))</f>
        <v/>
      </c>
      <c r="X28" s="1" t="s">
        <v>106</v>
      </c>
      <c r="Y28" s="9" t="str">
        <f>IF(Q28="","",IF(O28=Q28,"1",IF(O28&lt;Q28,"2","0")))</f>
        <v/>
      </c>
    </row>
    <row r="30" spans="1:25" s="9" customFormat="1" x14ac:dyDescent="0.2">
      <c r="A30" s="78"/>
      <c r="B30" s="11" t="str">
        <f>T($B$11)</f>
        <v/>
      </c>
      <c r="C30" s="88" t="s">
        <v>105</v>
      </c>
      <c r="D30" s="11" t="str">
        <f>T($B$14)</f>
        <v/>
      </c>
      <c r="E30" s="11"/>
      <c r="F30" s="11"/>
      <c r="G30" s="11"/>
      <c r="H30" s="11"/>
      <c r="I30" s="11"/>
      <c r="J30" s="11"/>
      <c r="K30" s="11"/>
      <c r="L30" s="11"/>
      <c r="M30" s="11"/>
      <c r="N30" s="11" t="str">
        <f>T($B$10)</f>
        <v/>
      </c>
      <c r="P30" s="9" t="s">
        <v>106</v>
      </c>
      <c r="T30" s="9" t="s">
        <v>106</v>
      </c>
      <c r="W30" s="9" t="str">
        <f>IF(O30="","",IF(O30=Q30,"1",IF(O30&gt;Q30,"2","0")))</f>
        <v/>
      </c>
      <c r="X30" s="1" t="s">
        <v>106</v>
      </c>
      <c r="Y30" s="9" t="str">
        <f>IF(Q30="","",IF(O30=Q30,"1",IF(O30&lt;Q30,"2","0")))</f>
        <v/>
      </c>
    </row>
    <row r="31" spans="1:25" s="8" customFormat="1" x14ac:dyDescent="0.2">
      <c r="A31" s="78"/>
      <c r="B31" s="11" t="str">
        <f>T($B$13)</f>
        <v/>
      </c>
      <c r="C31" s="88" t="s">
        <v>105</v>
      </c>
      <c r="D31" s="11" t="str">
        <f>T($B$9)</f>
        <v/>
      </c>
      <c r="E31" s="11"/>
      <c r="F31" s="11"/>
      <c r="G31" s="11"/>
      <c r="H31" s="11"/>
      <c r="I31" s="11"/>
      <c r="J31" s="11"/>
      <c r="K31" s="11"/>
      <c r="L31" s="11"/>
      <c r="M31" s="11"/>
      <c r="N31" s="11" t="str">
        <f>T($B$11)</f>
        <v/>
      </c>
      <c r="O31" s="9"/>
      <c r="P31" s="9" t="s">
        <v>106</v>
      </c>
      <c r="Q31" s="9"/>
      <c r="R31" s="9"/>
      <c r="S31" s="9"/>
      <c r="T31" s="9" t="s">
        <v>106</v>
      </c>
      <c r="U31" s="9"/>
      <c r="V31" s="9"/>
      <c r="W31" s="9" t="str">
        <f>IF(O31="","",IF(O31=Q31,"1",IF(O31&gt;Q31,"2","0")))</f>
        <v/>
      </c>
      <c r="X31" s="1" t="s">
        <v>106</v>
      </c>
      <c r="Y31" s="9" t="str">
        <f>IF(Q31="","",IF(O31=Q31,"1",IF(O31&lt;Q31,"2","0")))</f>
        <v/>
      </c>
    </row>
    <row r="32" spans="1:25" x14ac:dyDescent="0.2">
      <c r="A32" s="78"/>
      <c r="B32" s="5" t="str">
        <f>T($B$12)</f>
        <v/>
      </c>
      <c r="C32" s="88" t="s">
        <v>105</v>
      </c>
      <c r="D32" s="5" t="str">
        <f>T($B$10)</f>
        <v/>
      </c>
      <c r="E32" s="5"/>
      <c r="F32" s="5"/>
      <c r="G32" s="5"/>
      <c r="H32" s="5"/>
      <c r="I32" s="5"/>
      <c r="J32" s="5"/>
      <c r="K32" s="5"/>
      <c r="L32" s="5"/>
      <c r="M32" s="5"/>
      <c r="N32" s="5" t="str">
        <f>T($B$14)</f>
        <v/>
      </c>
      <c r="P32" s="9" t="s">
        <v>106</v>
      </c>
      <c r="T32" s="9" t="s">
        <v>106</v>
      </c>
      <c r="W32" s="9" t="str">
        <f>IF(O32="","",IF(O32=Q32,"1",IF(O32&gt;Q32,"2","0")))</f>
        <v/>
      </c>
      <c r="X32" s="1" t="s">
        <v>106</v>
      </c>
      <c r="Y32" s="9" t="str">
        <f>IF(Q32="","",IF(O32=Q32,"1",IF(O32&lt;Q32,"2","0")))</f>
        <v/>
      </c>
    </row>
    <row r="34" spans="1:25" x14ac:dyDescent="0.2">
      <c r="A34" s="78"/>
      <c r="B34" s="5" t="str">
        <f>T($B$13)</f>
        <v/>
      </c>
      <c r="C34" s="88" t="s">
        <v>105</v>
      </c>
      <c r="D34" s="5" t="str">
        <f>T($B$11)</f>
        <v/>
      </c>
      <c r="E34" s="5"/>
      <c r="F34" s="5"/>
      <c r="G34" s="5"/>
      <c r="H34" s="5"/>
      <c r="I34" s="5"/>
      <c r="J34" s="5"/>
      <c r="K34" s="5"/>
      <c r="L34" s="5"/>
      <c r="M34" s="5"/>
      <c r="N34" s="5" t="str">
        <f>T($B$9)</f>
        <v/>
      </c>
      <c r="P34" s="9" t="s">
        <v>106</v>
      </c>
      <c r="R34" s="2"/>
      <c r="T34" s="9" t="s">
        <v>106</v>
      </c>
      <c r="V34" s="2"/>
      <c r="W34" s="9" t="str">
        <f>IF(O34="","",IF(O34=Q34,"1",IF(O34&gt;Q34,"2","0")))</f>
        <v/>
      </c>
      <c r="X34" s="1" t="s">
        <v>106</v>
      </c>
      <c r="Y34" s="9" t="str">
        <f>IF(Q34="","",IF(O34=Q34,"1",IF(O34&lt;Q34,"2","0")))</f>
        <v/>
      </c>
    </row>
    <row r="35" spans="1:25" x14ac:dyDescent="0.2">
      <c r="A35" s="78"/>
      <c r="B35" s="5" t="str">
        <f>T($B$10)</f>
        <v/>
      </c>
      <c r="C35" s="88" t="s">
        <v>105</v>
      </c>
      <c r="D35" s="5" t="str">
        <f>T($B$14)</f>
        <v/>
      </c>
      <c r="E35" s="5"/>
      <c r="F35" s="5"/>
      <c r="G35" s="5"/>
      <c r="H35" s="5"/>
      <c r="I35" s="5"/>
      <c r="J35" s="5"/>
      <c r="K35" s="5"/>
      <c r="L35" s="5"/>
      <c r="M35" s="5"/>
      <c r="N35" s="5" t="str">
        <f>T($B$12)</f>
        <v/>
      </c>
      <c r="P35" s="9" t="s">
        <v>106</v>
      </c>
      <c r="R35" s="9"/>
      <c r="T35" s="9" t="s">
        <v>106</v>
      </c>
      <c r="V35" s="9"/>
      <c r="W35" s="9" t="str">
        <f>IF(O35="","",IF(O35=Q35,"1",IF(O35&gt;Q35,"2","0")))</f>
        <v/>
      </c>
      <c r="X35" s="1" t="s">
        <v>106</v>
      </c>
      <c r="Y35" s="9" t="str">
        <f>IF(Q35="","",IF(O35=Q35,"1",IF(O35&lt;Q35,"2","0")))</f>
        <v/>
      </c>
    </row>
    <row r="36" spans="1:25" s="10" customFormat="1" x14ac:dyDescent="0.2">
      <c r="A36" s="78"/>
      <c r="B36" s="11" t="str">
        <f>T($B$12)</f>
        <v/>
      </c>
      <c r="C36" s="88" t="s">
        <v>105</v>
      </c>
      <c r="D36" s="11" t="str">
        <f>T($B$9)</f>
        <v/>
      </c>
      <c r="E36" s="11"/>
      <c r="F36" s="11"/>
      <c r="G36" s="11"/>
      <c r="H36" s="11"/>
      <c r="I36" s="11"/>
      <c r="J36" s="11"/>
      <c r="K36" s="11"/>
      <c r="L36" s="11"/>
      <c r="M36" s="11"/>
      <c r="N36" s="11" t="str">
        <f>T($B$10)</f>
        <v/>
      </c>
      <c r="O36" s="9"/>
      <c r="P36" s="9" t="s">
        <v>106</v>
      </c>
      <c r="Q36" s="9"/>
      <c r="R36" s="9"/>
      <c r="S36" s="9"/>
      <c r="T36" s="9" t="s">
        <v>106</v>
      </c>
      <c r="U36" s="9"/>
      <c r="V36" s="9"/>
      <c r="W36" s="9" t="str">
        <f>IF(O36="","",IF(O36=Q36,"1",IF(O36&gt;Q36,"2","0")))</f>
        <v/>
      </c>
      <c r="X36" s="1" t="s">
        <v>106</v>
      </c>
      <c r="Y36" s="9" t="str">
        <f>IF(Q36="","",IF(O36=Q36,"1",IF(O36&lt;Q36,"2","0")))</f>
        <v/>
      </c>
    </row>
    <row r="38" spans="1:25" x14ac:dyDescent="0.2">
      <c r="A38" s="78"/>
      <c r="B38" s="5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R38" s="2"/>
      <c r="V38" s="2"/>
      <c r="W38" s="9"/>
      <c r="Y38" s="9"/>
    </row>
    <row r="39" spans="1:25" s="3" customFormat="1" x14ac:dyDescent="0.2">
      <c r="A39" s="85" t="s">
        <v>91</v>
      </c>
      <c r="B39" s="255">
        <f>Spielplan!E24</f>
        <v>43512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x14ac:dyDescent="0.2">
      <c r="A40" s="85" t="s">
        <v>146</v>
      </c>
      <c r="B40" s="255" t="str">
        <f>Spielplan!E26</f>
        <v>noch offen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x14ac:dyDescent="0.2">
      <c r="A41" s="85" t="s">
        <v>92</v>
      </c>
      <c r="B41" s="8" t="s">
        <v>185</v>
      </c>
      <c r="C41" s="8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x14ac:dyDescent="0.2">
      <c r="A42" s="85" t="s">
        <v>93</v>
      </c>
      <c r="B42" s="8" t="s">
        <v>186</v>
      </c>
      <c r="C42" s="8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x14ac:dyDescent="0.2">
      <c r="A43" s="85" t="s">
        <v>94</v>
      </c>
      <c r="B43" s="255" t="str">
        <f>Spielplan!E25</f>
        <v>10 Uhr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x14ac:dyDescent="0.2">
      <c r="A44" s="85" t="s">
        <v>95</v>
      </c>
      <c r="B44" s="159" t="s">
        <v>165</v>
      </c>
      <c r="C44" s="8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x14ac:dyDescent="0.2">
      <c r="A45" s="85" t="s">
        <v>96</v>
      </c>
      <c r="B45" s="3" t="str">
        <f>Spielplan!$E$23</f>
        <v>BZM Mitte</v>
      </c>
      <c r="C45" s="8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8" customFormat="1" x14ac:dyDescent="0.2">
      <c r="A46" s="85" t="s">
        <v>97</v>
      </c>
      <c r="B46" s="188" t="s">
        <v>211</v>
      </c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1"/>
      <c r="Y46" s="9"/>
    </row>
    <row r="47" spans="1:25" s="8" customFormat="1" x14ac:dyDescent="0.2">
      <c r="A47" s="78"/>
      <c r="B47" s="2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9"/>
      <c r="S47" s="2"/>
      <c r="T47" s="2"/>
      <c r="U47" s="2"/>
      <c r="V47" s="9"/>
      <c r="W47" s="9"/>
      <c r="X47" s="1"/>
      <c r="Y47" s="9"/>
    </row>
    <row r="48" spans="1:25" s="8" customFormat="1" x14ac:dyDescent="0.2">
      <c r="A48" s="87" t="s">
        <v>99</v>
      </c>
      <c r="B48" s="2" t="s">
        <v>100</v>
      </c>
      <c r="C48" s="7"/>
      <c r="D48" s="3" t="s">
        <v>101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102</v>
      </c>
      <c r="O48" s="1"/>
      <c r="P48" s="2" t="s">
        <v>103</v>
      </c>
      <c r="Q48" s="2"/>
      <c r="R48" s="9"/>
      <c r="S48" s="1"/>
      <c r="T48" s="2" t="s">
        <v>152</v>
      </c>
      <c r="U48" s="2"/>
      <c r="V48" s="9"/>
      <c r="W48" s="2"/>
      <c r="X48" s="2" t="s">
        <v>104</v>
      </c>
      <c r="Y48" s="2"/>
    </row>
    <row r="49" spans="1:25" s="8" customFormat="1" x14ac:dyDescent="0.2">
      <c r="A49" s="78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0" customFormat="1" x14ac:dyDescent="0.2">
      <c r="A50" s="78" t="str">
        <f>T(B43)</f>
        <v>10 Uhr</v>
      </c>
      <c r="B50" s="11" t="str">
        <f>T($B$10)</f>
        <v/>
      </c>
      <c r="C50" s="88" t="s">
        <v>105</v>
      </c>
      <c r="D50" s="11" t="str">
        <f>T($B$9)</f>
        <v/>
      </c>
      <c r="F50" s="11"/>
      <c r="G50" s="11"/>
      <c r="H50" s="11"/>
      <c r="I50" s="11"/>
      <c r="J50" s="11"/>
      <c r="K50" s="11"/>
      <c r="L50" s="11"/>
      <c r="M50" s="11"/>
      <c r="N50" s="11" t="str">
        <f>T($B$13)</f>
        <v/>
      </c>
      <c r="O50" s="9"/>
      <c r="P50" s="9" t="s">
        <v>106</v>
      </c>
      <c r="Q50" s="9"/>
      <c r="R50" s="9"/>
      <c r="S50" s="9"/>
      <c r="T50" s="9" t="s">
        <v>106</v>
      </c>
      <c r="U50" s="9"/>
      <c r="V50" s="9"/>
      <c r="W50" s="9" t="str">
        <f>IF(O50="","",IF(O50=Q50,"1",IF(O50&gt;Q50,"2","0")))</f>
        <v/>
      </c>
      <c r="X50" s="1" t="s">
        <v>106</v>
      </c>
      <c r="Y50" s="9" t="str">
        <f>IF(Q50="","",IF(O50=Q50,"1",IF(O50&lt;Q50,"2","0")))</f>
        <v/>
      </c>
    </row>
    <row r="51" spans="1:25" s="10" customFormat="1" x14ac:dyDescent="0.2">
      <c r="A51" s="78"/>
      <c r="B51" s="11" t="str">
        <f>T($B$12)</f>
        <v/>
      </c>
      <c r="C51" s="88" t="s">
        <v>105</v>
      </c>
      <c r="D51" s="11" t="str">
        <f>T($B$11)</f>
        <v/>
      </c>
      <c r="F51" s="11"/>
      <c r="G51" s="11"/>
      <c r="H51" s="11"/>
      <c r="I51" s="11"/>
      <c r="J51" s="11"/>
      <c r="K51" s="11"/>
      <c r="L51" s="11"/>
      <c r="M51" s="11"/>
      <c r="N51" s="11" t="str">
        <f>T($B$9)</f>
        <v/>
      </c>
      <c r="O51" s="9"/>
      <c r="P51" s="9" t="s">
        <v>106</v>
      </c>
      <c r="Q51" s="9"/>
      <c r="R51" s="9"/>
      <c r="S51" s="9"/>
      <c r="T51" s="9" t="s">
        <v>106</v>
      </c>
      <c r="U51" s="9"/>
      <c r="V51" s="9"/>
      <c r="W51" s="9" t="str">
        <f>IF(O51="","",IF(O51=Q51,"1",IF(O51&gt;Q51,"2","0")))</f>
        <v/>
      </c>
      <c r="X51" s="1" t="s">
        <v>106</v>
      </c>
      <c r="Y51" s="9" t="str">
        <f>IF(Q51="","",IF(O51=Q51,"1",IF(O51&lt;Q51,"2","0")))</f>
        <v/>
      </c>
    </row>
    <row r="52" spans="1:25" s="10" customFormat="1" x14ac:dyDescent="0.2">
      <c r="A52" s="78"/>
      <c r="B52" s="11" t="str">
        <f>T($B$14)</f>
        <v/>
      </c>
      <c r="C52" s="88" t="s">
        <v>105</v>
      </c>
      <c r="D52" s="11" t="str">
        <f>T($B$13)</f>
        <v/>
      </c>
      <c r="F52" s="11"/>
      <c r="G52" s="11"/>
      <c r="H52" s="11"/>
      <c r="I52" s="11"/>
      <c r="J52" s="11"/>
      <c r="K52" s="11"/>
      <c r="L52" s="11"/>
      <c r="M52" s="11"/>
      <c r="N52" s="11" t="str">
        <f>T($B$10)</f>
        <v/>
      </c>
      <c r="O52" s="9"/>
      <c r="P52" s="9" t="s">
        <v>106</v>
      </c>
      <c r="Q52" s="9"/>
      <c r="R52" s="9"/>
      <c r="S52" s="9"/>
      <c r="T52" s="9" t="s">
        <v>106</v>
      </c>
      <c r="U52" s="9"/>
      <c r="V52" s="9"/>
      <c r="W52" s="9" t="str">
        <f>IF(O52="","",IF(O52=Q52,"1",IF(O52&gt;Q52,"2","0")))</f>
        <v/>
      </c>
      <c r="X52" s="1" t="s">
        <v>106</v>
      </c>
      <c r="Y52" s="9" t="str">
        <f>IF(Q52="","",IF(O52=Q52,"1",IF(O52&lt;Q52,"2","0")))</f>
        <v/>
      </c>
    </row>
    <row r="53" spans="1:25" s="10" customFormat="1" x14ac:dyDescent="0.2">
      <c r="A53" s="78"/>
      <c r="B53"/>
      <c r="C53" s="31"/>
      <c r="D53"/>
      <c r="F53"/>
      <c r="G53"/>
      <c r="H53"/>
      <c r="I53"/>
      <c r="J53"/>
      <c r="K53"/>
      <c r="L53"/>
      <c r="M53"/>
      <c r="N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2">
      <c r="A54"/>
      <c r="B54" s="11" t="str">
        <f>T($B$11)</f>
        <v/>
      </c>
      <c r="C54" s="88" t="s">
        <v>105</v>
      </c>
      <c r="D54" s="11" t="str">
        <f>T($B$9)</f>
        <v/>
      </c>
      <c r="F54" s="11"/>
      <c r="G54" s="11"/>
      <c r="H54" s="11"/>
      <c r="I54" s="11"/>
      <c r="J54" s="11"/>
      <c r="K54" s="11"/>
      <c r="L54" s="11"/>
      <c r="M54" s="11"/>
      <c r="N54" s="11" t="str">
        <f>T($B$14)</f>
        <v/>
      </c>
      <c r="O54" s="9"/>
      <c r="P54" s="9" t="s">
        <v>106</v>
      </c>
      <c r="Q54" s="9"/>
      <c r="R54" s="9"/>
      <c r="S54" s="9"/>
      <c r="T54" s="9" t="s">
        <v>106</v>
      </c>
      <c r="U54" s="9"/>
      <c r="V54" s="9"/>
      <c r="W54" s="9" t="str">
        <f>IF(O54="","",IF(O54=Q54,"1",IF(O54&gt;Q54,"2","0")))</f>
        <v/>
      </c>
      <c r="X54" s="1" t="s">
        <v>106</v>
      </c>
      <c r="Y54" s="9" t="str">
        <f>IF(Q54="","",IF(O54=Q54,"1",IF(O54&lt;Q54,"2","0")))</f>
        <v/>
      </c>
    </row>
    <row r="55" spans="1:25" s="10" customFormat="1" x14ac:dyDescent="0.2">
      <c r="A55" s="78"/>
      <c r="B55" s="11" t="str">
        <f>T($B$12)</f>
        <v/>
      </c>
      <c r="C55" s="88" t="s">
        <v>105</v>
      </c>
      <c r="D55" s="11" t="str">
        <f>T($B$14)</f>
        <v/>
      </c>
      <c r="F55" s="11"/>
      <c r="G55" s="11"/>
      <c r="H55" s="11"/>
      <c r="I55" s="11"/>
      <c r="J55" s="11"/>
      <c r="K55" s="11"/>
      <c r="L55" s="11"/>
      <c r="M55" s="11"/>
      <c r="N55" s="11" t="str">
        <f>T($B$13)</f>
        <v/>
      </c>
      <c r="O55" s="9"/>
      <c r="P55" s="9" t="s">
        <v>106</v>
      </c>
      <c r="Q55" s="9"/>
      <c r="R55" s="9"/>
      <c r="S55" s="9"/>
      <c r="T55" s="9" t="s">
        <v>106</v>
      </c>
      <c r="U55" s="9"/>
      <c r="V55" s="9"/>
      <c r="W55" s="9" t="str">
        <f>IF(O55="","",IF(O55=Q55,"1",IF(O55&gt;Q55,"2","0")))</f>
        <v/>
      </c>
      <c r="X55" s="1" t="s">
        <v>106</v>
      </c>
      <c r="Y55" s="9" t="str">
        <f>IF(Q55="","",IF(O55=Q55,"1",IF(O55&lt;Q55,"2","0")))</f>
        <v/>
      </c>
    </row>
    <row r="56" spans="1:25" s="10" customFormat="1" x14ac:dyDescent="0.2">
      <c r="A56" s="78"/>
      <c r="B56" s="11" t="str">
        <f>T($B$13)</f>
        <v/>
      </c>
      <c r="C56" s="88" t="s">
        <v>105</v>
      </c>
      <c r="D56" s="11" t="str">
        <f>T($B$10)</f>
        <v/>
      </c>
      <c r="F56" s="11"/>
      <c r="G56" s="11"/>
      <c r="H56" s="11"/>
      <c r="I56" s="11"/>
      <c r="J56" s="11"/>
      <c r="K56" s="11"/>
      <c r="L56" s="11"/>
      <c r="M56" s="11"/>
      <c r="N56" s="11" t="str">
        <f>T($B$11)</f>
        <v/>
      </c>
      <c r="O56" s="9"/>
      <c r="P56" s="9" t="s">
        <v>106</v>
      </c>
      <c r="Q56" s="9"/>
      <c r="R56" s="9"/>
      <c r="S56" s="9"/>
      <c r="T56" s="9" t="s">
        <v>106</v>
      </c>
      <c r="U56" s="9"/>
      <c r="V56" s="9"/>
      <c r="W56" s="9" t="str">
        <f>IF(O56="","",IF(O56=Q56,"1",IF(O56&gt;Q56,"2","0")))</f>
        <v/>
      </c>
      <c r="X56" s="1" t="s">
        <v>106</v>
      </c>
      <c r="Y56" s="9" t="str">
        <f>IF(Q56="","",IF(O56=Q56,"1",IF(O56&lt;Q56,"2","0")))</f>
        <v/>
      </c>
    </row>
    <row r="58" spans="1:25" x14ac:dyDescent="0.2">
      <c r="A58" s="78"/>
      <c r="B58" s="5" t="str">
        <f>T($B$9)</f>
        <v/>
      </c>
      <c r="C58" s="88" t="s">
        <v>105</v>
      </c>
      <c r="D58" s="5" t="str">
        <f>T($B$14)</f>
        <v/>
      </c>
      <c r="F58" s="5"/>
      <c r="G58" s="5"/>
      <c r="H58" s="5"/>
      <c r="I58" s="5"/>
      <c r="J58" s="5"/>
      <c r="K58" s="5"/>
      <c r="L58" s="5"/>
      <c r="M58" s="5"/>
      <c r="N58" s="5" t="str">
        <f>T($B$12)</f>
        <v/>
      </c>
      <c r="P58" s="9" t="s">
        <v>106</v>
      </c>
      <c r="R58" s="2"/>
      <c r="T58" s="9" t="s">
        <v>106</v>
      </c>
      <c r="V58" s="2"/>
      <c r="W58" s="9" t="str">
        <f>IF(O58="","",IF(O58=Q58,"1",IF(O58&gt;Q58,"2","0")))</f>
        <v/>
      </c>
      <c r="X58" s="1" t="s">
        <v>106</v>
      </c>
      <c r="Y58" s="9" t="str">
        <f>IF(Q58="","",IF(O58=Q58,"1",IF(O58&lt;Q58,"2","0")))</f>
        <v/>
      </c>
    </row>
    <row r="59" spans="1:25" s="10" customFormat="1" x14ac:dyDescent="0.2">
      <c r="A59" s="78"/>
      <c r="B59" s="11" t="str">
        <f>T($B$11)</f>
        <v/>
      </c>
      <c r="C59" s="88" t="s">
        <v>105</v>
      </c>
      <c r="D59" s="11" t="str">
        <f>T($B$10)</f>
        <v/>
      </c>
      <c r="F59" s="11"/>
      <c r="G59" s="11"/>
      <c r="H59" s="11"/>
      <c r="I59" s="11"/>
      <c r="J59" s="11"/>
      <c r="K59" s="11"/>
      <c r="L59" s="11"/>
      <c r="M59" s="11"/>
      <c r="N59" s="11" t="str">
        <f>T($B$13)</f>
        <v/>
      </c>
      <c r="O59" s="9"/>
      <c r="P59" s="9" t="s">
        <v>106</v>
      </c>
      <c r="Q59" s="9"/>
      <c r="R59" s="9"/>
      <c r="S59" s="9"/>
      <c r="T59" s="9" t="s">
        <v>106</v>
      </c>
      <c r="U59" s="9"/>
      <c r="V59" s="9"/>
      <c r="W59" s="9" t="str">
        <f>IF(O59="","",IF(O59=Q59,"1",IF(O59&gt;Q59,"2","0")))</f>
        <v/>
      </c>
      <c r="X59" s="1" t="s">
        <v>106</v>
      </c>
      <c r="Y59" s="9" t="str">
        <f>IF(Q59="","",IF(O59=Q59,"1",IF(O59&lt;Q59,"2","0")))</f>
        <v/>
      </c>
    </row>
    <row r="60" spans="1:25" x14ac:dyDescent="0.2">
      <c r="A60" s="78"/>
      <c r="B60" s="5" t="str">
        <f>T($B$13)</f>
        <v/>
      </c>
      <c r="C60" s="88" t="s">
        <v>105</v>
      </c>
      <c r="D60" s="5" t="str">
        <f>T($B$12)</f>
        <v/>
      </c>
      <c r="F60" s="5"/>
      <c r="G60" s="5"/>
      <c r="H60" s="5"/>
      <c r="I60" s="5"/>
      <c r="J60" s="5"/>
      <c r="K60" s="5"/>
      <c r="L60" s="5"/>
      <c r="M60" s="5"/>
      <c r="N60" s="5" t="str">
        <f>T($B$9)</f>
        <v/>
      </c>
      <c r="P60" s="9" t="s">
        <v>106</v>
      </c>
      <c r="R60" s="9"/>
      <c r="T60" s="9" t="s">
        <v>106</v>
      </c>
      <c r="V60" s="9"/>
      <c r="W60" s="9" t="str">
        <f>IF(O60="","",IF(O60=Q60,"1",IF(O60&gt;Q60,"2","0")))</f>
        <v/>
      </c>
      <c r="X60" s="1" t="s">
        <v>106</v>
      </c>
      <c r="Y60" s="9" t="str">
        <f>IF(Q60="","",IF(O60=Q60,"1",IF(O60&lt;Q60,"2","0")))</f>
        <v/>
      </c>
    </row>
    <row r="62" spans="1:25" s="9" customFormat="1" x14ac:dyDescent="0.2">
      <c r="A62" s="78"/>
      <c r="B62" s="11" t="str">
        <f>T($B$14)</f>
        <v/>
      </c>
      <c r="C62" s="88" t="s">
        <v>105</v>
      </c>
      <c r="D62" s="11" t="str">
        <f>T($B$11)</f>
        <v/>
      </c>
      <c r="F62" s="11"/>
      <c r="G62" s="11"/>
      <c r="H62" s="11"/>
      <c r="I62" s="11"/>
      <c r="J62" s="11"/>
      <c r="K62" s="11"/>
      <c r="L62" s="11"/>
      <c r="M62" s="11"/>
      <c r="N62" s="11" t="str">
        <f>T($B$10)</f>
        <v/>
      </c>
      <c r="P62" s="9" t="s">
        <v>106</v>
      </c>
      <c r="T62" s="9" t="s">
        <v>106</v>
      </c>
      <c r="W62" s="9" t="str">
        <f>IF(O62="","",IF(O62=Q62,"1",IF(O62&gt;Q62,"2","0")))</f>
        <v/>
      </c>
      <c r="X62" s="1" t="s">
        <v>106</v>
      </c>
      <c r="Y62" s="9" t="str">
        <f>IF(Q62="","",IF(O62=Q62,"1",IF(O62&lt;Q62,"2","0")))</f>
        <v/>
      </c>
    </row>
    <row r="63" spans="1:25" s="8" customFormat="1" x14ac:dyDescent="0.2">
      <c r="A63" s="78"/>
      <c r="B63" s="11" t="str">
        <f>T($B$9)</f>
        <v/>
      </c>
      <c r="C63" s="88" t="s">
        <v>105</v>
      </c>
      <c r="D63" s="11" t="str">
        <f>T($B$13)</f>
        <v/>
      </c>
      <c r="F63" s="11"/>
      <c r="G63" s="11"/>
      <c r="H63" s="11"/>
      <c r="I63" s="11"/>
      <c r="J63" s="11"/>
      <c r="K63" s="11"/>
      <c r="L63" s="11"/>
      <c r="M63" s="11"/>
      <c r="N63" s="11" t="str">
        <f>T($B$11)</f>
        <v/>
      </c>
      <c r="O63" s="9"/>
      <c r="P63" s="9" t="s">
        <v>106</v>
      </c>
      <c r="Q63" s="9"/>
      <c r="R63" s="9"/>
      <c r="S63" s="9"/>
      <c r="T63" s="9" t="s">
        <v>106</v>
      </c>
      <c r="U63" s="9"/>
      <c r="V63" s="9"/>
      <c r="W63" s="9" t="str">
        <f>IF(O63="","",IF(O63=Q63,"1",IF(O63&gt;Q63,"2","0")))</f>
        <v/>
      </c>
      <c r="X63" s="1" t="s">
        <v>106</v>
      </c>
      <c r="Y63" s="9" t="str">
        <f>IF(Q63="","",IF(O63=Q63,"1",IF(O63&lt;Q63,"2","0")))</f>
        <v/>
      </c>
    </row>
    <row r="64" spans="1:25" x14ac:dyDescent="0.2">
      <c r="A64" s="78"/>
      <c r="B64" s="5" t="str">
        <f>T($B$10)</f>
        <v/>
      </c>
      <c r="C64" s="88" t="s">
        <v>105</v>
      </c>
      <c r="D64" s="5" t="str">
        <f>T($B$12)</f>
        <v/>
      </c>
      <c r="F64" s="5"/>
      <c r="G64" s="5"/>
      <c r="H64" s="5"/>
      <c r="I64" s="5"/>
      <c r="J64" s="5"/>
      <c r="K64" s="5"/>
      <c r="L64" s="5"/>
      <c r="M64" s="5"/>
      <c r="N64" s="5" t="str">
        <f>T($B$14)</f>
        <v/>
      </c>
      <c r="P64" s="9" t="s">
        <v>106</v>
      </c>
      <c r="T64" s="9" t="s">
        <v>106</v>
      </c>
      <c r="W64" s="9" t="str">
        <f>IF(O64="","",IF(O64=Q64,"1",IF(O64&gt;Q64,"2","0")))</f>
        <v/>
      </c>
      <c r="X64" s="1" t="s">
        <v>106</v>
      </c>
      <c r="Y64" s="9" t="str">
        <f>IF(Q64="","",IF(O64=Q64,"1",IF(O64&lt;Q64,"2","0")))</f>
        <v/>
      </c>
    </row>
    <row r="66" spans="1:32" x14ac:dyDescent="0.2">
      <c r="A66" s="78"/>
      <c r="B66" s="5" t="str">
        <f>T($B$11)</f>
        <v/>
      </c>
      <c r="C66" s="88" t="s">
        <v>105</v>
      </c>
      <c r="D66" s="5" t="str">
        <f>T($B$13)</f>
        <v/>
      </c>
      <c r="F66" s="5"/>
      <c r="G66" s="5"/>
      <c r="H66" s="5"/>
      <c r="I66" s="5"/>
      <c r="J66" s="5"/>
      <c r="K66" s="5"/>
      <c r="L66" s="5"/>
      <c r="M66" s="5"/>
      <c r="N66" s="5" t="str">
        <f>T($B$9)</f>
        <v/>
      </c>
      <c r="P66" s="9" t="s">
        <v>106</v>
      </c>
      <c r="R66" s="2"/>
      <c r="T66" s="9" t="s">
        <v>106</v>
      </c>
      <c r="V66" s="2"/>
      <c r="W66" s="9" t="str">
        <f>IF(O66="","",IF(O66=Q66,"1",IF(O66&gt;Q66,"2","0")))</f>
        <v/>
      </c>
      <c r="X66" s="1" t="s">
        <v>106</v>
      </c>
      <c r="Y66" s="9" t="str">
        <f>IF(Q66="","",IF(O66=Q66,"1",IF(O66&lt;Q66,"2","0")))</f>
        <v/>
      </c>
    </row>
    <row r="67" spans="1:32" x14ac:dyDescent="0.2">
      <c r="A67" s="78"/>
      <c r="B67" s="5" t="str">
        <f>T($B$14)</f>
        <v/>
      </c>
      <c r="C67" s="88" t="s">
        <v>105</v>
      </c>
      <c r="D67" s="5" t="str">
        <f>T($B$10)</f>
        <v/>
      </c>
      <c r="F67" s="5"/>
      <c r="G67" s="5"/>
      <c r="H67" s="5"/>
      <c r="I67" s="5"/>
      <c r="J67" s="5"/>
      <c r="K67" s="5"/>
      <c r="L67" s="5"/>
      <c r="M67" s="5"/>
      <c r="N67" s="5" t="str">
        <f>T($B$12)</f>
        <v/>
      </c>
      <c r="P67" s="9" t="s">
        <v>106</v>
      </c>
      <c r="R67" s="9"/>
      <c r="T67" s="9" t="s">
        <v>106</v>
      </c>
      <c r="V67" s="9"/>
      <c r="W67" s="9" t="str">
        <f>IF(O67="","",IF(O67=Q67,"1",IF(O67&gt;Q67,"2","0")))</f>
        <v/>
      </c>
      <c r="X67" s="1" t="s">
        <v>106</v>
      </c>
      <c r="Y67" s="9" t="str">
        <f>IF(Q67="","",IF(O67=Q67,"1",IF(O67&lt;Q67,"2","0")))</f>
        <v/>
      </c>
    </row>
    <row r="68" spans="1:32" s="10" customFormat="1" x14ac:dyDescent="0.2">
      <c r="A68" s="78"/>
      <c r="B68" s="11" t="str">
        <f>T($B$9)</f>
        <v/>
      </c>
      <c r="C68" s="88" t="s">
        <v>105</v>
      </c>
      <c r="D68" s="11" t="str">
        <f>T($B$12)</f>
        <v/>
      </c>
      <c r="F68" s="11"/>
      <c r="G68" s="11"/>
      <c r="H68" s="11"/>
      <c r="I68" s="11"/>
      <c r="J68" s="11"/>
      <c r="K68" s="11"/>
      <c r="L68" s="11"/>
      <c r="M68" s="11"/>
      <c r="N68" s="11" t="str">
        <f>T($B$10)</f>
        <v/>
      </c>
      <c r="O68" s="9"/>
      <c r="P68" s="9" t="s">
        <v>106</v>
      </c>
      <c r="Q68" s="9"/>
      <c r="R68" s="9"/>
      <c r="S68" s="9"/>
      <c r="T68" s="9" t="s">
        <v>106</v>
      </c>
      <c r="U68" s="9"/>
      <c r="V68" s="9"/>
      <c r="W68" s="9" t="str">
        <f>IF(O68="","",IF(O68=Q68,"1",IF(O68&gt;Q68,"2","0")))</f>
        <v/>
      </c>
      <c r="X68" s="1" t="s">
        <v>106</v>
      </c>
      <c r="Y68" s="9" t="str">
        <f>IF(Q68="","",IF(O68=Q68,"1",IF(O68&lt;Q68,"2","0")))</f>
        <v/>
      </c>
    </row>
    <row r="70" spans="1:32" s="10" customFormat="1" x14ac:dyDescent="0.2">
      <c r="A70" s="78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  <c r="V70" s="9"/>
      <c r="W70" s="9"/>
      <c r="X70" s="1"/>
      <c r="Y70" s="9"/>
    </row>
    <row r="71" spans="1:32" s="10" customFormat="1" ht="13.5" thickBot="1" x14ac:dyDescent="0.25">
      <c r="A71" s="78" t="s">
        <v>107</v>
      </c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 t="s">
        <v>108</v>
      </c>
      <c r="Q71" s="9"/>
      <c r="R71" s="9"/>
      <c r="S71" s="9"/>
      <c r="T71" s="9" t="s">
        <v>108</v>
      </c>
      <c r="U71" s="9"/>
      <c r="V71" s="9"/>
      <c r="W71" s="9"/>
      <c r="X71" s="1" t="s">
        <v>104</v>
      </c>
      <c r="Y71" s="9"/>
      <c r="Z71" s="9"/>
      <c r="AA71" s="9"/>
      <c r="AB71" s="9"/>
      <c r="AC71" s="9"/>
      <c r="AD71" s="9"/>
      <c r="AE71" s="1"/>
      <c r="AF71" s="9"/>
    </row>
    <row r="72" spans="1:32" x14ac:dyDescent="0.2">
      <c r="A72" s="9"/>
      <c r="B72" t="str">
        <f>T($B$9)</f>
        <v/>
      </c>
      <c r="D72" s="182" t="str">
        <f>W18</f>
        <v/>
      </c>
      <c r="E72" s="170" t="str">
        <f>W22</f>
        <v/>
      </c>
      <c r="F72" s="170" t="str">
        <f>Y26</f>
        <v/>
      </c>
      <c r="G72" s="170" t="str">
        <f>Y31</f>
        <v/>
      </c>
      <c r="H72" s="171" t="str">
        <f>Y36</f>
        <v/>
      </c>
      <c r="I72" s="169" t="str">
        <f>Y50</f>
        <v/>
      </c>
      <c r="J72" s="170" t="str">
        <f>Y54</f>
        <v/>
      </c>
      <c r="K72" s="170" t="str">
        <f>W58</f>
        <v/>
      </c>
      <c r="L72" s="170" t="str">
        <f>W63</f>
        <v/>
      </c>
      <c r="M72" s="171" t="str">
        <f>W68</f>
        <v/>
      </c>
      <c r="O72" s="1">
        <f>SUM(O18+O22+Q26+Q31+Q36+Q50+Q54+O58+O63+O68)</f>
        <v>0</v>
      </c>
      <c r="P72" s="1" t="s">
        <v>106</v>
      </c>
      <c r="Q72" s="1">
        <f>SUM(Q18+Q22+O26+O31+O36+O50+O54+Q58+Q63+Q68)</f>
        <v>0</v>
      </c>
      <c r="S72" s="1">
        <f>SUM(S18+S22+U26+U31+U36+U50+U54+S58+S63+S68)</f>
        <v>0</v>
      </c>
      <c r="T72" s="1" t="s">
        <v>106</v>
      </c>
      <c r="U72" s="1">
        <f>SUM(U18+U22+S26+S31+S36+S50+S54+U58+U63+U68)</f>
        <v>0</v>
      </c>
      <c r="W72" s="1" t="e">
        <f>SUM(W18+W22+Y26+Y31+Y36+Y50+Y54+W58+W63+W68)</f>
        <v>#VALUE!</v>
      </c>
      <c r="X72" s="1" t="s">
        <v>106</v>
      </c>
      <c r="Y72" s="1" t="e">
        <f>SUM(Y18+Y22+W26+W31+W36+W50+W54+Y58+Y63+Y68)</f>
        <v>#VALUE!</v>
      </c>
      <c r="Z72" s="1"/>
      <c r="AA72" s="1"/>
      <c r="AB72" s="1"/>
      <c r="AC72" s="1"/>
      <c r="AD72" s="1"/>
      <c r="AE72" s="1"/>
      <c r="AF72" s="1"/>
    </row>
    <row r="73" spans="1:32" x14ac:dyDescent="0.2">
      <c r="A73" s="78"/>
      <c r="B73" s="5" t="str">
        <f>T($B$10)</f>
        <v/>
      </c>
      <c r="C73" s="28"/>
      <c r="D73" s="172" t="str">
        <f>Y18</f>
        <v/>
      </c>
      <c r="E73" s="90" t="str">
        <f>W24</f>
        <v/>
      </c>
      <c r="F73" s="90" t="str">
        <f>W27</f>
        <v/>
      </c>
      <c r="G73" s="90" t="str">
        <f>Y32</f>
        <v/>
      </c>
      <c r="H73" s="183" t="str">
        <f>W35</f>
        <v/>
      </c>
      <c r="I73" s="172" t="str">
        <f>W50</f>
        <v/>
      </c>
      <c r="J73" s="166" t="str">
        <f>Y56</f>
        <v/>
      </c>
      <c r="K73" s="166" t="str">
        <f>Y59</f>
        <v/>
      </c>
      <c r="L73" s="90" t="str">
        <f>W64</f>
        <v/>
      </c>
      <c r="M73" s="173" t="str">
        <f>Y67</f>
        <v/>
      </c>
      <c r="N73" s="5"/>
      <c r="O73" s="1">
        <f>SUM(Q18+O24+O27+Q32+O35+O50+Q56+Q59+O64+Q67)</f>
        <v>0</v>
      </c>
      <c r="P73" s="9" t="s">
        <v>106</v>
      </c>
      <c r="Q73" s="1">
        <f>SUM(O18+Q24+Q27+O32+Q35+Q50+O56+O59+Q64+O67)</f>
        <v>0</v>
      </c>
      <c r="R73" s="2"/>
      <c r="S73" s="1">
        <f>SUM(U18+S24+S27+U32+S35+S50+U56+U59+S64+U67)</f>
        <v>0</v>
      </c>
      <c r="T73" s="9" t="s">
        <v>106</v>
      </c>
      <c r="U73" s="1">
        <f>SUM(S18+U24+U27+S32+U35+U50+S56+S59+U64+S67)</f>
        <v>0</v>
      </c>
      <c r="V73" s="2"/>
      <c r="W73" s="1" t="e">
        <f>SUM(Y18+W24+W27+Y32+W35+W50+Y56+Y59+W64+Y67)</f>
        <v>#VALUE!</v>
      </c>
      <c r="X73" s="9" t="s">
        <v>106</v>
      </c>
      <c r="Y73" s="1" t="e">
        <f>SUM(W18+Y24+Y27+W32+Y35+Y50+W56+W59+Y64+W67)</f>
        <v>#VALUE!</v>
      </c>
      <c r="Z73" s="1"/>
      <c r="AA73" s="1"/>
      <c r="AB73" s="9"/>
      <c r="AC73" s="1"/>
      <c r="AD73" s="1"/>
      <c r="AE73" s="9"/>
      <c r="AF73" s="1"/>
    </row>
    <row r="74" spans="1:32" s="10" customFormat="1" x14ac:dyDescent="0.2">
      <c r="A74" s="78"/>
      <c r="B74" s="11" t="str">
        <f>T($B$11)</f>
        <v/>
      </c>
      <c r="C74" s="88"/>
      <c r="D74" s="184" t="str">
        <f>W19</f>
        <v/>
      </c>
      <c r="E74" s="91" t="str">
        <f>Y22</f>
        <v/>
      </c>
      <c r="F74" s="91" t="str">
        <f>Y27</f>
        <v/>
      </c>
      <c r="G74" s="91" t="str">
        <f>W30</f>
        <v/>
      </c>
      <c r="H74" s="175" t="str">
        <f>Y34</f>
        <v/>
      </c>
      <c r="I74" s="174" t="str">
        <f>Y51</f>
        <v/>
      </c>
      <c r="J74" s="91" t="str">
        <f>W54</f>
        <v/>
      </c>
      <c r="K74" s="91" t="str">
        <f>W59</f>
        <v/>
      </c>
      <c r="L74" s="167" t="str">
        <f>Y62</f>
        <v/>
      </c>
      <c r="M74" s="175" t="str">
        <f>W66</f>
        <v/>
      </c>
      <c r="N74" s="11"/>
      <c r="O74" s="9">
        <f>SUM(O19+Q22+Q27+O30+Q34+Q51+O54+O59+Q62+O66)</f>
        <v>0</v>
      </c>
      <c r="P74" s="9" t="s">
        <v>106</v>
      </c>
      <c r="Q74" s="9">
        <f>SUM(Q19+O22+O27+Q30+O34+O51+Q54+Q59+O62+Q66)</f>
        <v>0</v>
      </c>
      <c r="R74" s="9"/>
      <c r="S74" s="9">
        <f>SUM(S19+U22+U27+S30+U34+U51+S54+S59+U62+S66)</f>
        <v>0</v>
      </c>
      <c r="T74" s="9" t="s">
        <v>106</v>
      </c>
      <c r="U74" s="9">
        <f>SUM(U19+S22+S27+U30+S34+S51+U54+U59+S62+U66)</f>
        <v>0</v>
      </c>
      <c r="V74" s="9"/>
      <c r="W74" s="9" t="e">
        <f>SUM(W19+Y22+Y27+W30+Y34+Y51+W54+W59+Y62+W66)</f>
        <v>#VALUE!</v>
      </c>
      <c r="X74" s="9" t="s">
        <v>106</v>
      </c>
      <c r="Y74" s="9" t="e">
        <f>SUM(Y19+W22+W27+Y30+W34+W51+Y54+Y59+W62+Y66)</f>
        <v>#VALUE!</v>
      </c>
      <c r="Z74" s="9"/>
      <c r="AA74" s="9"/>
      <c r="AB74" s="9"/>
      <c r="AC74" s="9"/>
      <c r="AD74" s="9"/>
      <c r="AE74" s="9"/>
      <c r="AF74" s="9"/>
    </row>
    <row r="75" spans="1:32" x14ac:dyDescent="0.2">
      <c r="A75" s="78"/>
      <c r="B75" s="5" t="str">
        <f>T($B$12)</f>
        <v/>
      </c>
      <c r="C75" s="28"/>
      <c r="D75" s="172" t="str">
        <f>Y19</f>
        <v/>
      </c>
      <c r="E75" s="90" t="str">
        <f>Y23</f>
        <v/>
      </c>
      <c r="F75" s="90" t="str">
        <f>W28</f>
        <v/>
      </c>
      <c r="G75" s="90" t="str">
        <f>W32</f>
        <v/>
      </c>
      <c r="H75" s="183" t="str">
        <f>W36</f>
        <v/>
      </c>
      <c r="I75" s="172" t="str">
        <f>W51</f>
        <v/>
      </c>
      <c r="J75" s="90" t="str">
        <f>W55</f>
        <v/>
      </c>
      <c r="K75" s="166" t="str">
        <f>Y60</f>
        <v/>
      </c>
      <c r="L75" s="166" t="str">
        <f>Y64</f>
        <v/>
      </c>
      <c r="M75" s="173" t="str">
        <f>Y68</f>
        <v/>
      </c>
      <c r="N75" s="154" t="s">
        <v>167</v>
      </c>
      <c r="O75" s="1">
        <f>SUM(Q19+Q23+O28+O32+O36+O51+O55+Q60+Q64+Q68)</f>
        <v>0</v>
      </c>
      <c r="P75" s="9" t="s">
        <v>106</v>
      </c>
      <c r="Q75" s="1">
        <f>SUM(O19+O23+Q28+Q32+Q36+Q51+Q55+O60+O64+O68)</f>
        <v>0</v>
      </c>
      <c r="R75" s="9"/>
      <c r="S75" s="1">
        <f>SUM(U19+U23+S28+S32+S36+S51+S55+U60+U64+U68)</f>
        <v>0</v>
      </c>
      <c r="T75" s="9" t="s">
        <v>106</v>
      </c>
      <c r="U75" s="1">
        <f>SUM(S19+S23+U28+U32+U36+U51+U55+S60+S64+S68)</f>
        <v>0</v>
      </c>
      <c r="V75" s="9"/>
      <c r="W75" s="1" t="e">
        <f>SUM(Y19+Y23+W28+W32+W36+W51+W55+Y60+Y64+Y68)</f>
        <v>#VALUE!</v>
      </c>
      <c r="X75" s="9" t="s">
        <v>106</v>
      </c>
      <c r="Y75" s="1" t="e">
        <f>SUM(W19+W23+Y28+Y32+Y36+Y51+Y55+W60+W64+W68)</f>
        <v>#VALUE!</v>
      </c>
      <c r="Z75" s="1"/>
      <c r="AA75" s="1"/>
      <c r="AB75" s="9"/>
      <c r="AC75" s="1"/>
      <c r="AD75" s="1"/>
      <c r="AE75" s="9"/>
      <c r="AF75" s="1"/>
    </row>
    <row r="76" spans="1:32" x14ac:dyDescent="0.2">
      <c r="A76" s="78"/>
      <c r="B76" t="str">
        <f>T($B$13)</f>
        <v/>
      </c>
      <c r="D76" s="185" t="str">
        <f>W20</f>
        <v/>
      </c>
      <c r="E76" s="89" t="str">
        <f>Y24</f>
        <v/>
      </c>
      <c r="F76" s="89" t="str">
        <f>Y28</f>
        <v/>
      </c>
      <c r="G76" s="89" t="str">
        <f>W31</f>
        <v/>
      </c>
      <c r="H76" s="186" t="str">
        <f>W34</f>
        <v/>
      </c>
      <c r="I76" s="176" t="str">
        <f>Y52</f>
        <v/>
      </c>
      <c r="J76" s="89" t="str">
        <f>W56</f>
        <v/>
      </c>
      <c r="K76" s="89" t="str">
        <f>W60</f>
        <v/>
      </c>
      <c r="L76" s="165" t="str">
        <f>Y63</f>
        <v/>
      </c>
      <c r="M76" s="177" t="str">
        <f>Y66</f>
        <v/>
      </c>
      <c r="N76" s="153"/>
      <c r="O76" s="1">
        <f>SUM(O20+Q24+Q28+O31+O34+Q52+O56+O60+Q63+Q66)</f>
        <v>0</v>
      </c>
      <c r="P76" s="1" t="s">
        <v>106</v>
      </c>
      <c r="Q76" s="1">
        <f>SUM(Q20+O24+O28+Q31+Q34+O52+Q56+Q60+O63+O66)</f>
        <v>0</v>
      </c>
      <c r="S76" s="1">
        <f>SUM(S20+U24+U28+S31+S34+U52+S56+S60+U63+U66)</f>
        <v>0</v>
      </c>
      <c r="T76" s="1" t="s">
        <v>106</v>
      </c>
      <c r="U76" s="1">
        <f>SUM(U20+S24+S28+U31+U34+S52+U56+U60+S63+S66)</f>
        <v>0</v>
      </c>
      <c r="W76" s="1" t="e">
        <f>SUM(W20+Y24+Y28+W31+W34+Y52+W56+W60+Y63+Y66)</f>
        <v>#VALUE!</v>
      </c>
      <c r="X76" s="1" t="s">
        <v>106</v>
      </c>
      <c r="Y76" s="1" t="e">
        <f>SUM(Y20+W24+W28+Y31+Y34+W52+Y56+Y60+W63+W66)</f>
        <v>#VALUE!</v>
      </c>
      <c r="Z76" s="1"/>
      <c r="AA76" s="1"/>
      <c r="AB76" s="1"/>
      <c r="AC76" s="1"/>
      <c r="AD76" s="1"/>
      <c r="AE76" s="1"/>
      <c r="AF76" s="1"/>
    </row>
    <row r="77" spans="1:32" s="9" customFormat="1" ht="13.5" thickBot="1" x14ac:dyDescent="0.25">
      <c r="A77" s="78"/>
      <c r="B77" s="11" t="str">
        <f>T($B$14)</f>
        <v/>
      </c>
      <c r="C77" s="88"/>
      <c r="D77" s="178" t="str">
        <f>Y20</f>
        <v/>
      </c>
      <c r="E77" s="180" t="str">
        <f>W23</f>
        <v/>
      </c>
      <c r="F77" s="180" t="str">
        <f>W26</f>
        <v/>
      </c>
      <c r="G77" s="180" t="str">
        <f>Y30</f>
        <v/>
      </c>
      <c r="H77" s="181" t="str">
        <f>Y35</f>
        <v/>
      </c>
      <c r="I77" s="178" t="str">
        <f>W52</f>
        <v/>
      </c>
      <c r="J77" s="179" t="str">
        <f>Y55</f>
        <v/>
      </c>
      <c r="K77" s="179" t="str">
        <f>Y58</f>
        <v/>
      </c>
      <c r="L77" s="180" t="str">
        <f>W62</f>
        <v/>
      </c>
      <c r="M77" s="181" t="str">
        <f>W67</f>
        <v/>
      </c>
      <c r="N77" s="154" t="s">
        <v>168</v>
      </c>
      <c r="O77" s="9">
        <f>SUM(Q20+O23+O26+Q30+Q35+O52+Q55+Q58+O62+O67)</f>
        <v>0</v>
      </c>
      <c r="P77" s="9" t="s">
        <v>106</v>
      </c>
      <c r="Q77" s="9">
        <f>SUM(O20+Q23+Q26+O30+O35+Q52+O55+O58+Q62+Q67)</f>
        <v>0</v>
      </c>
      <c r="S77" s="9">
        <f>SUM(U20+S23+S26+U30+U35+S52+U55+U58+S62+S67)</f>
        <v>0</v>
      </c>
      <c r="T77" s="9" t="s">
        <v>106</v>
      </c>
      <c r="U77" s="9">
        <f>SUM(S20+U23+U26+S30+S35+U52+S55+S58+U62+U67)</f>
        <v>0</v>
      </c>
      <c r="W77" s="9" t="e">
        <f>SUM(Y20+W23+W26+Y30+Y35+W52+Y55+Y58+W62+W67)</f>
        <v>#VALUE!</v>
      </c>
      <c r="X77" s="9" t="s">
        <v>106</v>
      </c>
      <c r="Y77" s="9" t="e">
        <f>SUM(W20+Y23+Y26+W30+W35+Y52+W55+W58+Y62+Y67)</f>
        <v>#VALUE!</v>
      </c>
      <c r="AA77" s="168"/>
      <c r="AD77" s="168"/>
    </row>
    <row r="78" spans="1:32" s="8" customFormat="1" x14ac:dyDescent="0.2">
      <c r="A78" s="78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"/>
      <c r="P78" s="9"/>
      <c r="Q78" s="2"/>
      <c r="R78" s="9"/>
      <c r="S78" s="2"/>
      <c r="T78" s="9"/>
      <c r="U78" s="2"/>
      <c r="V78" s="9"/>
      <c r="W78" s="9"/>
      <c r="X78" s="9"/>
      <c r="Y78" s="9"/>
    </row>
    <row r="79" spans="1:32" x14ac:dyDescent="0.2">
      <c r="A79" s="78"/>
      <c r="B79" s="5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P79" s="9"/>
      <c r="T79" s="9"/>
      <c r="W79" s="9"/>
      <c r="Y79" s="9"/>
    </row>
    <row r="81" spans="1:25" x14ac:dyDescent="0.2">
      <c r="A81" s="78"/>
      <c r="B81" s="5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P81" s="9"/>
      <c r="R81" s="2"/>
      <c r="T81" s="9"/>
      <c r="V81" s="2"/>
      <c r="W81" s="9"/>
      <c r="Y81" s="9"/>
    </row>
    <row r="82" spans="1:25" x14ac:dyDescent="0.2">
      <c r="A82" s="78"/>
      <c r="B82" s="5"/>
      <c r="C82" s="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9"/>
      <c r="R82" s="9"/>
      <c r="T82" s="9"/>
      <c r="V82" s="9"/>
      <c r="W82" s="9"/>
      <c r="Y82" s="9"/>
    </row>
    <row r="83" spans="1:25" s="10" customFormat="1" x14ac:dyDescent="0.2">
      <c r="A83" s="78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1"/>
      <c r="Y83" s="9"/>
    </row>
    <row r="85" spans="1:25" x14ac:dyDescent="0.2">
      <c r="A85" s="78"/>
      <c r="B85" s="5"/>
      <c r="C85" s="2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R85" s="2"/>
      <c r="V85" s="2"/>
      <c r="W85" s="9"/>
      <c r="Y85" s="9"/>
    </row>
    <row r="87" spans="1:25" x14ac:dyDescent="0.2">
      <c r="A87" s="78"/>
      <c r="B87" s="5"/>
      <c r="C87" s="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R87" s="2"/>
      <c r="V87" s="2"/>
      <c r="W87" s="2"/>
      <c r="X87" s="2"/>
      <c r="Y87" s="2"/>
    </row>
    <row r="88" spans="1:25" s="3" customFormat="1" x14ac:dyDescent="0.2">
      <c r="A88" s="85"/>
      <c r="C88" s="8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3" customFormat="1" x14ac:dyDescent="0.2">
      <c r="A89" s="85"/>
      <c r="C89" s="8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3" customFormat="1" x14ac:dyDescent="0.2">
      <c r="A90" s="85"/>
      <c r="C90" s="8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3" customFormat="1" x14ac:dyDescent="0.2">
      <c r="A91" s="85"/>
      <c r="C91" s="8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3" customFormat="1" x14ac:dyDescent="0.2">
      <c r="A92" s="85"/>
      <c r="C92" s="8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3" customFormat="1" x14ac:dyDescent="0.2">
      <c r="A93" s="85"/>
      <c r="C93" s="8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3" customFormat="1" x14ac:dyDescent="0.2">
      <c r="A94" s="85"/>
      <c r="C94" s="8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3" customFormat="1" x14ac:dyDescent="0.2">
      <c r="A95" s="85"/>
      <c r="C95" s="86"/>
      <c r="O95" s="2"/>
      <c r="P95" s="2"/>
      <c r="Q95" s="2"/>
      <c r="R95" s="9"/>
      <c r="S95" s="2"/>
      <c r="T95" s="2"/>
      <c r="U95" s="2"/>
      <c r="V95" s="9"/>
      <c r="W95" s="9"/>
      <c r="X95" s="1"/>
      <c r="Y95" s="9"/>
    </row>
    <row r="96" spans="1:25" s="3" customFormat="1" x14ac:dyDescent="0.2">
      <c r="A96" s="85"/>
      <c r="C96" s="86"/>
      <c r="O96" s="2"/>
      <c r="P96" s="2"/>
      <c r="Q96" s="2"/>
      <c r="R96" s="9"/>
      <c r="S96" s="2"/>
      <c r="T96" s="2"/>
      <c r="U96" s="2"/>
      <c r="V96" s="9"/>
      <c r="W96" s="9"/>
      <c r="X96" s="1"/>
      <c r="Y96" s="9"/>
    </row>
    <row r="97" spans="1:25" s="3" customFormat="1" x14ac:dyDescent="0.2">
      <c r="A97" s="85"/>
      <c r="C97" s="86"/>
      <c r="O97" s="2"/>
      <c r="P97" s="2"/>
      <c r="Q97" s="2"/>
      <c r="R97" s="9"/>
      <c r="S97" s="2"/>
      <c r="T97" s="2"/>
      <c r="U97" s="2"/>
      <c r="V97" s="9"/>
      <c r="W97" s="9"/>
      <c r="X97" s="1"/>
      <c r="Y97" s="9"/>
    </row>
  </sheetData>
  <mergeCells count="5">
    <mergeCell ref="B1:M1"/>
    <mergeCell ref="B2:M2"/>
    <mergeCell ref="B39:M39"/>
    <mergeCell ref="B40:M40"/>
    <mergeCell ref="B43:M43"/>
  </mergeCells>
  <phoneticPr fontId="3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A57" sqref="A57"/>
    </sheetView>
  </sheetViews>
  <sheetFormatPr baseColWidth="10" defaultRowHeight="12.75" x14ac:dyDescent="0.2"/>
  <cols>
    <col min="1" max="1" width="16.7109375" bestFit="1" customWidth="1"/>
    <col min="2" max="2" width="4.5703125" style="31" bestFit="1" customWidth="1"/>
    <col min="3" max="3" width="18.7109375" customWidth="1"/>
    <col min="4" max="4" width="2.28515625" style="31" customWidth="1"/>
    <col min="5" max="14" width="2.28515625" customWidth="1"/>
    <col min="15" max="15" width="18.85546875" customWidth="1"/>
    <col min="16" max="16" width="4" style="1" customWidth="1"/>
    <col min="17" max="17" width="1.42578125" style="1" customWidth="1"/>
    <col min="18" max="18" width="4" style="1" customWidth="1"/>
    <col min="19" max="19" width="1.7109375" style="1" customWidth="1"/>
    <col min="20" max="20" width="4.140625" style="1" customWidth="1"/>
    <col min="21" max="21" width="0.85546875" style="1" customWidth="1"/>
    <col min="22" max="22" width="4.140625" style="1" customWidth="1"/>
  </cols>
  <sheetData>
    <row r="1" spans="1:22" s="3" customFormat="1" x14ac:dyDescent="0.2">
      <c r="A1" s="85" t="s">
        <v>91</v>
      </c>
      <c r="B1" s="86"/>
      <c r="C1" s="255">
        <f>Spielplan!E20</f>
        <v>43484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P1" s="2"/>
      <c r="Q1" s="2"/>
      <c r="R1" s="2"/>
      <c r="S1" s="2"/>
      <c r="T1" s="2"/>
      <c r="U1" s="2"/>
      <c r="V1" s="2"/>
    </row>
    <row r="2" spans="1:22" s="3" customFormat="1" x14ac:dyDescent="0.2">
      <c r="A2" s="85" t="s">
        <v>146</v>
      </c>
      <c r="B2" s="86"/>
      <c r="C2" s="255" t="str">
        <f>Spielplan!E22</f>
        <v>noch offen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P2" s="2"/>
      <c r="Q2" s="2"/>
      <c r="R2" s="2"/>
      <c r="S2" s="2"/>
      <c r="T2" s="2"/>
      <c r="U2" s="2"/>
      <c r="V2" s="2"/>
    </row>
    <row r="3" spans="1:22" s="3" customFormat="1" x14ac:dyDescent="0.2">
      <c r="A3" s="85" t="s">
        <v>92</v>
      </c>
      <c r="B3" s="86"/>
      <c r="C3" s="8"/>
      <c r="D3" s="86"/>
      <c r="P3" s="2"/>
      <c r="Q3" s="2"/>
      <c r="R3" s="2"/>
      <c r="S3" s="2"/>
      <c r="T3" s="2"/>
      <c r="U3" s="2"/>
      <c r="V3" s="2"/>
    </row>
    <row r="4" spans="1:22" s="3" customFormat="1" x14ac:dyDescent="0.2">
      <c r="A4" s="85" t="s">
        <v>93</v>
      </c>
      <c r="B4" s="86"/>
      <c r="C4" s="8"/>
      <c r="D4" s="86"/>
      <c r="P4" s="2"/>
      <c r="Q4" s="2"/>
      <c r="R4" s="2"/>
      <c r="S4" s="2"/>
      <c r="T4" s="2"/>
      <c r="U4" s="2"/>
      <c r="V4" s="2"/>
    </row>
    <row r="5" spans="1:22" s="3" customFormat="1" x14ac:dyDescent="0.2">
      <c r="A5" s="85" t="s">
        <v>94</v>
      </c>
      <c r="B5" s="86"/>
      <c r="C5" s="3" t="str">
        <f>Spielplan!E21</f>
        <v>10 Uhr</v>
      </c>
      <c r="D5" s="164"/>
      <c r="E5" s="107"/>
      <c r="F5" s="107"/>
      <c r="G5" s="107"/>
      <c r="H5" s="107"/>
      <c r="I5" s="107"/>
      <c r="J5" s="107"/>
      <c r="K5" s="107"/>
      <c r="P5" s="2"/>
      <c r="Q5" s="2"/>
      <c r="R5" s="2"/>
      <c r="S5" s="2"/>
      <c r="T5" s="2"/>
      <c r="U5" s="2"/>
      <c r="V5" s="2"/>
    </row>
    <row r="6" spans="1:22" s="3" customFormat="1" x14ac:dyDescent="0.2">
      <c r="A6" s="85" t="s">
        <v>95</v>
      </c>
      <c r="B6" s="86"/>
      <c r="C6" s="159" t="s">
        <v>165</v>
      </c>
      <c r="D6" s="86"/>
      <c r="P6" s="2"/>
      <c r="Q6" s="2"/>
      <c r="R6" s="2"/>
      <c r="S6" s="2"/>
      <c r="T6" s="2"/>
      <c r="U6" s="2"/>
      <c r="V6" s="2"/>
    </row>
    <row r="7" spans="1:22" s="3" customFormat="1" x14ac:dyDescent="0.2">
      <c r="A7" s="85" t="s">
        <v>96</v>
      </c>
      <c r="B7" s="86"/>
      <c r="C7" s="3" t="str">
        <f>Spielplan!$E$19</f>
        <v>BZM Mitte</v>
      </c>
      <c r="D7" s="86"/>
      <c r="P7" s="2"/>
      <c r="Q7" s="2"/>
      <c r="R7" s="2"/>
      <c r="S7" s="2"/>
      <c r="T7" s="2"/>
      <c r="U7" s="2"/>
      <c r="V7" s="2"/>
    </row>
    <row r="8" spans="1:22" s="3" customFormat="1" x14ac:dyDescent="0.2">
      <c r="A8" s="85" t="s">
        <v>97</v>
      </c>
      <c r="B8" s="86"/>
      <c r="C8" s="85"/>
      <c r="D8" s="85"/>
      <c r="E8" s="85"/>
      <c r="F8" s="85"/>
      <c r="P8" s="2"/>
      <c r="Q8" s="2"/>
      <c r="R8" s="2"/>
      <c r="S8" s="2"/>
      <c r="T8" s="2"/>
      <c r="U8" s="85"/>
      <c r="V8" s="85"/>
    </row>
    <row r="9" spans="1:22" s="3" customFormat="1" x14ac:dyDescent="0.2">
      <c r="A9" s="85" t="s">
        <v>98</v>
      </c>
      <c r="B9" s="86"/>
      <c r="C9" s="11"/>
      <c r="D9" s="86"/>
      <c r="P9" s="2"/>
      <c r="Q9" s="2"/>
      <c r="R9" s="2"/>
      <c r="S9" s="2"/>
      <c r="T9" s="2"/>
      <c r="U9" s="2"/>
      <c r="V9" s="2"/>
    </row>
    <row r="10" spans="1:22" s="3" customFormat="1" x14ac:dyDescent="0.2">
      <c r="A10" s="85"/>
      <c r="B10" s="86"/>
      <c r="C10" s="11"/>
      <c r="D10" s="86"/>
      <c r="P10" s="2"/>
      <c r="Q10" s="2"/>
      <c r="R10" s="2"/>
      <c r="S10" s="2"/>
      <c r="T10" s="2"/>
      <c r="U10" s="2"/>
      <c r="V10" s="2"/>
    </row>
    <row r="11" spans="1:22" s="3" customFormat="1" x14ac:dyDescent="0.2">
      <c r="A11" s="85"/>
      <c r="B11" s="86"/>
      <c r="C11" s="11"/>
      <c r="D11" s="86"/>
      <c r="P11" s="2"/>
      <c r="Q11" s="2"/>
      <c r="R11" s="2"/>
      <c r="S11" s="2"/>
      <c r="T11" s="2"/>
      <c r="U11" s="2"/>
      <c r="V11" s="2"/>
    </row>
    <row r="12" spans="1:22" s="3" customFormat="1" x14ac:dyDescent="0.2">
      <c r="A12" s="85"/>
      <c r="B12" s="86"/>
      <c r="C12" s="11"/>
      <c r="D12" s="86"/>
      <c r="P12" s="2"/>
      <c r="Q12" s="2"/>
      <c r="R12" s="2"/>
      <c r="S12" s="9"/>
      <c r="T12" s="9"/>
      <c r="U12" s="1"/>
      <c r="V12" s="9"/>
    </row>
    <row r="13" spans="1:22" s="3" customFormat="1" x14ac:dyDescent="0.2">
      <c r="A13" s="85"/>
      <c r="B13" s="86"/>
      <c r="C13" s="11"/>
      <c r="D13" s="86"/>
      <c r="P13" s="2"/>
      <c r="Q13" s="2"/>
      <c r="R13" s="2"/>
      <c r="S13" s="9"/>
      <c r="T13" s="9"/>
      <c r="U13" s="1"/>
      <c r="V13" s="9"/>
    </row>
    <row r="14" spans="1:22" s="8" customFormat="1" x14ac:dyDescent="0.2">
      <c r="A14" s="85"/>
      <c r="B14" s="86"/>
      <c r="C14" s="11"/>
      <c r="D14" s="8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  <c r="S14" s="9"/>
      <c r="T14" s="9"/>
      <c r="U14" s="1"/>
      <c r="V14" s="9"/>
    </row>
    <row r="15" spans="1:22" s="8" customFormat="1" x14ac:dyDescent="0.2">
      <c r="A15" s="78"/>
      <c r="B15" s="204"/>
      <c r="C15" s="2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9"/>
      <c r="T15" s="9"/>
      <c r="U15" s="1"/>
      <c r="V15" s="9"/>
    </row>
    <row r="16" spans="1:22" s="8" customFormat="1" x14ac:dyDescent="0.2">
      <c r="A16" s="87" t="s">
        <v>99</v>
      </c>
      <c r="B16" s="7"/>
      <c r="C16" s="2" t="s">
        <v>100</v>
      </c>
      <c r="D16" s="7"/>
      <c r="E16" s="3" t="s">
        <v>101</v>
      </c>
      <c r="F16" s="2"/>
      <c r="G16" s="2"/>
      <c r="H16" s="2"/>
      <c r="I16" s="2"/>
      <c r="J16" s="2"/>
      <c r="K16" s="2"/>
      <c r="L16" s="2"/>
      <c r="M16" s="2"/>
      <c r="N16" s="2"/>
      <c r="O16" s="2" t="s">
        <v>102</v>
      </c>
      <c r="P16" s="1"/>
      <c r="Q16" s="2" t="s">
        <v>103</v>
      </c>
      <c r="R16" s="2"/>
      <c r="S16" s="9"/>
      <c r="T16" s="2"/>
      <c r="U16" s="2" t="s">
        <v>104</v>
      </c>
      <c r="V16" s="2"/>
    </row>
    <row r="17" spans="1:22" s="10" customFormat="1" x14ac:dyDescent="0.2">
      <c r="A17" s="78"/>
      <c r="B17" s="204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10" customFormat="1" x14ac:dyDescent="0.2">
      <c r="A18" s="78" t="str">
        <f>T(C5)</f>
        <v>10 Uhr</v>
      </c>
      <c r="B18" s="204"/>
      <c r="C18" s="11" t="str">
        <f>T($C$9)</f>
        <v/>
      </c>
      <c r="D18" s="88" t="s">
        <v>105</v>
      </c>
      <c r="E18" s="11" t="str">
        <f>T($C$10)</f>
        <v/>
      </c>
      <c r="F18" s="11"/>
      <c r="G18" s="11"/>
      <c r="H18" s="11"/>
      <c r="I18" s="11"/>
      <c r="J18" s="11"/>
      <c r="K18" s="11"/>
      <c r="L18" s="11"/>
      <c r="M18" s="11"/>
      <c r="N18" s="11"/>
      <c r="O18" s="11" t="str">
        <f>T($C$13)</f>
        <v/>
      </c>
      <c r="P18" s="9"/>
      <c r="Q18" s="9" t="s">
        <v>106</v>
      </c>
      <c r="R18" s="9"/>
      <c r="S18" s="9"/>
      <c r="T18" s="9" t="str">
        <f>IF(P18="","",IF(P18=R18,"1",IF(P18&gt;R18,"2","0")))</f>
        <v/>
      </c>
      <c r="U18" s="1" t="s">
        <v>106</v>
      </c>
      <c r="V18" s="9" t="str">
        <f>IF(R18="","",IF(P18=R18,"1",IF(P18&lt;R18,"2","0")))</f>
        <v/>
      </c>
    </row>
    <row r="19" spans="1:22" s="10" customFormat="1" x14ac:dyDescent="0.2">
      <c r="A19" s="78"/>
      <c r="B19" s="204"/>
      <c r="C19" s="11" t="str">
        <f>T($C$11)</f>
        <v/>
      </c>
      <c r="D19" s="88" t="s">
        <v>105</v>
      </c>
      <c r="E19" s="11" t="str">
        <f>T($C$12)</f>
        <v/>
      </c>
      <c r="F19" s="11"/>
      <c r="G19" s="11"/>
      <c r="H19" s="11"/>
      <c r="I19" s="11"/>
      <c r="J19" s="11"/>
      <c r="K19" s="11"/>
      <c r="L19" s="11"/>
      <c r="M19" s="11"/>
      <c r="N19" s="11"/>
      <c r="O19" s="11" t="str">
        <f>T($C$9)</f>
        <v/>
      </c>
      <c r="P19" s="9"/>
      <c r="Q19" s="9" t="s">
        <v>106</v>
      </c>
      <c r="R19" s="9"/>
      <c r="S19" s="9"/>
      <c r="T19" s="9" t="str">
        <f>IF(P19="","",IF(P19=R19,"1",IF(P19&gt;R19,"2","0")))</f>
        <v/>
      </c>
      <c r="U19" s="1" t="s">
        <v>106</v>
      </c>
      <c r="V19" s="9" t="str">
        <f>IF(R19="","",IF(P19=R19,"1",IF(P19&lt;R19,"2","0")))</f>
        <v/>
      </c>
    </row>
    <row r="20" spans="1:22" s="10" customFormat="1" x14ac:dyDescent="0.2">
      <c r="A20" s="78"/>
      <c r="B20" s="204"/>
      <c r="C20" s="11" t="str">
        <f>T($C$13)</f>
        <v/>
      </c>
      <c r="D20" s="88" t="s">
        <v>105</v>
      </c>
      <c r="E20" s="11" t="str">
        <f>T($C$14)</f>
        <v/>
      </c>
      <c r="F20" s="11"/>
      <c r="G20" s="11"/>
      <c r="H20" s="11"/>
      <c r="I20" s="11"/>
      <c r="J20" s="11"/>
      <c r="K20" s="11"/>
      <c r="L20" s="11"/>
      <c r="M20" s="11"/>
      <c r="N20" s="11"/>
      <c r="O20" s="11" t="str">
        <f>T($C$10)</f>
        <v/>
      </c>
      <c r="P20" s="9"/>
      <c r="Q20" s="9" t="s">
        <v>106</v>
      </c>
      <c r="R20" s="9"/>
      <c r="S20" s="9"/>
      <c r="T20" s="9" t="str">
        <f>IF(P20="","",IF(P20=R20,"1",IF(P20&gt;R20,"2","0")))</f>
        <v/>
      </c>
      <c r="U20" s="1" t="s">
        <v>106</v>
      </c>
      <c r="V20" s="9" t="str">
        <f>IF(R20="","",IF(P20=R20,"1",IF(P20&lt;R20,"2","0")))</f>
        <v/>
      </c>
    </row>
    <row r="21" spans="1:22" s="10" customFormat="1" x14ac:dyDescent="0.2">
      <c r="A21" s="78"/>
      <c r="B21" s="204"/>
      <c r="C21"/>
      <c r="D21" s="31"/>
      <c r="E21"/>
      <c r="F21"/>
      <c r="G21"/>
      <c r="H21"/>
      <c r="I21"/>
      <c r="J21"/>
      <c r="K21"/>
      <c r="L21"/>
      <c r="M21"/>
      <c r="N21"/>
      <c r="O21"/>
      <c r="P21" s="1"/>
      <c r="Q21" s="1"/>
      <c r="R21" s="1"/>
      <c r="S21" s="1"/>
      <c r="T21" s="1"/>
      <c r="U21" s="1"/>
      <c r="V21" s="1"/>
    </row>
    <row r="22" spans="1:22" s="10" customFormat="1" x14ac:dyDescent="0.2">
      <c r="A22"/>
      <c r="B22" s="31"/>
      <c r="C22" s="11" t="str">
        <f>T($C$9)</f>
        <v/>
      </c>
      <c r="D22" s="88" t="s">
        <v>105</v>
      </c>
      <c r="E22" s="11" t="str">
        <f>T($C$11)</f>
        <v/>
      </c>
      <c r="F22" s="11"/>
      <c r="G22" s="11"/>
      <c r="H22" s="11"/>
      <c r="I22" s="11"/>
      <c r="J22" s="11"/>
      <c r="K22" s="11"/>
      <c r="L22" s="11"/>
      <c r="M22" s="11"/>
      <c r="N22" s="11"/>
      <c r="O22" s="11" t="str">
        <f>T($C$14)</f>
        <v/>
      </c>
      <c r="P22" s="9"/>
      <c r="Q22" s="9" t="s">
        <v>106</v>
      </c>
      <c r="R22" s="9"/>
      <c r="S22" s="9"/>
      <c r="T22" s="9" t="str">
        <f>IF(P22="","",IF(P22=R22,"1",IF(P22&gt;R22,"2","0")))</f>
        <v/>
      </c>
      <c r="U22" s="1" t="s">
        <v>106</v>
      </c>
      <c r="V22" s="9" t="str">
        <f>IF(R22="","",IF(P22=R22,"1",IF(P22&lt;R22,"2","0")))</f>
        <v/>
      </c>
    </row>
    <row r="23" spans="1:22" s="10" customFormat="1" x14ac:dyDescent="0.2">
      <c r="A23" s="78"/>
      <c r="B23" s="204"/>
      <c r="C23" s="11" t="str">
        <f>T($C$14)</f>
        <v/>
      </c>
      <c r="D23" s="88" t="s">
        <v>105</v>
      </c>
      <c r="E23" s="11" t="str">
        <f>T($C$12)</f>
        <v/>
      </c>
      <c r="F23" s="11"/>
      <c r="G23" s="11"/>
      <c r="H23" s="11"/>
      <c r="I23" s="11"/>
      <c r="J23" s="11"/>
      <c r="K23" s="11"/>
      <c r="L23" s="11"/>
      <c r="M23" s="11"/>
      <c r="N23" s="11"/>
      <c r="O23" s="11" t="str">
        <f>T($C$13)</f>
        <v/>
      </c>
      <c r="P23" s="9"/>
      <c r="Q23" s="9" t="s">
        <v>106</v>
      </c>
      <c r="R23" s="9"/>
      <c r="S23" s="9"/>
      <c r="T23" s="9" t="str">
        <f>IF(P23="","",IF(P23=R23,"1",IF(P23&gt;R23,"2","0")))</f>
        <v/>
      </c>
      <c r="U23" s="1" t="s">
        <v>106</v>
      </c>
      <c r="V23" s="9" t="str">
        <f>IF(R23="","",IF(P23=R23,"1",IF(P23&lt;R23,"2","0")))</f>
        <v/>
      </c>
    </row>
    <row r="24" spans="1:22" s="10" customFormat="1" x14ac:dyDescent="0.2">
      <c r="A24" s="78"/>
      <c r="B24" s="204"/>
      <c r="C24" s="11" t="str">
        <f>T($C$10)</f>
        <v/>
      </c>
      <c r="D24" s="88" t="s">
        <v>105</v>
      </c>
      <c r="E24" s="11" t="str">
        <f>T($C$13)</f>
        <v/>
      </c>
      <c r="F24" s="11"/>
      <c r="G24" s="11"/>
      <c r="H24" s="11"/>
      <c r="I24" s="11"/>
      <c r="J24" s="11"/>
      <c r="K24" s="11"/>
      <c r="L24" s="11"/>
      <c r="M24" s="11"/>
      <c r="N24" s="11"/>
      <c r="O24" s="11" t="str">
        <f>T($C$11)</f>
        <v/>
      </c>
      <c r="P24" s="9"/>
      <c r="Q24" s="9" t="s">
        <v>106</v>
      </c>
      <c r="R24" s="9"/>
      <c r="S24" s="9"/>
      <c r="T24" s="9" t="str">
        <f>IF(P24="","",IF(P24=R24,"1",IF(P24&gt;R24,"2","0")))</f>
        <v/>
      </c>
      <c r="U24" s="1" t="s">
        <v>106</v>
      </c>
      <c r="V24" s="9" t="str">
        <f>IF(R24="","",IF(P24=R24,"1",IF(P24&lt;R24,"2","0")))</f>
        <v/>
      </c>
    </row>
    <row r="26" spans="1:22" x14ac:dyDescent="0.2">
      <c r="A26" s="78"/>
      <c r="B26" s="204"/>
      <c r="C26" s="5" t="str">
        <f>T($C$14)</f>
        <v/>
      </c>
      <c r="D26" s="88" t="s">
        <v>105</v>
      </c>
      <c r="E26" s="5" t="str">
        <f>T($C$9)</f>
        <v/>
      </c>
      <c r="F26" s="5"/>
      <c r="G26" s="5"/>
      <c r="H26" s="5"/>
      <c r="I26" s="5"/>
      <c r="J26" s="5"/>
      <c r="K26" s="5"/>
      <c r="L26" s="5"/>
      <c r="M26" s="5"/>
      <c r="N26" s="5"/>
      <c r="O26" s="5" t="str">
        <f>T($C$12)</f>
        <v/>
      </c>
      <c r="Q26" s="9" t="s">
        <v>106</v>
      </c>
      <c r="S26" s="2"/>
      <c r="T26" s="9" t="str">
        <f>IF(P26="","",IF(P26=R26,"1",IF(P26&gt;R26,"2","0")))</f>
        <v/>
      </c>
      <c r="U26" s="1" t="s">
        <v>106</v>
      </c>
      <c r="V26" s="9" t="str">
        <f>IF(R26="","",IF(P26=R26,"1",IF(P26&lt;R26,"2","0")))</f>
        <v/>
      </c>
    </row>
    <row r="27" spans="1:22" s="10" customFormat="1" x14ac:dyDescent="0.2">
      <c r="A27" s="78"/>
      <c r="B27" s="204"/>
      <c r="C27" s="11" t="str">
        <f>T($C$10)</f>
        <v/>
      </c>
      <c r="D27" s="88" t="s">
        <v>105</v>
      </c>
      <c r="E27" s="11" t="str">
        <f>T($C$11)</f>
        <v/>
      </c>
      <c r="F27" s="11"/>
      <c r="G27" s="11"/>
      <c r="H27" s="11"/>
      <c r="I27" s="11"/>
      <c r="J27" s="11"/>
      <c r="K27" s="11"/>
      <c r="L27" s="11"/>
      <c r="M27" s="11"/>
      <c r="N27" s="11"/>
      <c r="O27" s="11" t="str">
        <f>T($C$13)</f>
        <v/>
      </c>
      <c r="P27" s="9"/>
      <c r="Q27" s="9" t="s">
        <v>106</v>
      </c>
      <c r="R27" s="9"/>
      <c r="S27" s="9"/>
      <c r="T27" s="9" t="str">
        <f>IF(P27="","",IF(P27=R27,"1",IF(P27&gt;R27,"2","0")))</f>
        <v/>
      </c>
      <c r="U27" s="1" t="s">
        <v>106</v>
      </c>
      <c r="V27" s="9" t="str">
        <f>IF(R27="","",IF(P27=R27,"1",IF(P27&lt;R27,"2","0")))</f>
        <v/>
      </c>
    </row>
    <row r="28" spans="1:22" s="10" customFormat="1" x14ac:dyDescent="0.2">
      <c r="A28" s="78"/>
      <c r="B28" s="204"/>
      <c r="C28" s="5" t="str">
        <f>T($C$12)</f>
        <v/>
      </c>
      <c r="D28" s="88" t="s">
        <v>105</v>
      </c>
      <c r="E28" s="5" t="str">
        <f>T($C$13)</f>
        <v/>
      </c>
      <c r="F28" s="5"/>
      <c r="G28" s="5"/>
      <c r="H28" s="5"/>
      <c r="I28" s="5"/>
      <c r="J28" s="5"/>
      <c r="K28" s="5"/>
      <c r="L28" s="5"/>
      <c r="M28" s="5"/>
      <c r="N28" s="5"/>
      <c r="O28" s="5" t="str">
        <f>T($C$9)</f>
        <v/>
      </c>
      <c r="P28" s="1"/>
      <c r="Q28" s="9" t="s">
        <v>106</v>
      </c>
      <c r="R28" s="1"/>
      <c r="S28" s="9"/>
      <c r="T28" s="9" t="str">
        <f>IF(P28="","",IF(P28=R28,"1",IF(P28&gt;R28,"2","0")))</f>
        <v/>
      </c>
      <c r="U28" s="1" t="s">
        <v>106</v>
      </c>
      <c r="V28" s="9" t="str">
        <f>IF(R28="","",IF(P28=R28,"1",IF(P28&lt;R28,"2","0")))</f>
        <v/>
      </c>
    </row>
    <row r="30" spans="1:22" s="9" customFormat="1" x14ac:dyDescent="0.2">
      <c r="A30" s="78"/>
      <c r="B30" s="204"/>
      <c r="C30" s="11" t="str">
        <f>T($C$11)</f>
        <v/>
      </c>
      <c r="D30" s="88" t="s">
        <v>105</v>
      </c>
      <c r="E30" s="11" t="str">
        <f>T($C$14)</f>
        <v/>
      </c>
      <c r="F30" s="11"/>
      <c r="G30" s="11"/>
      <c r="H30" s="11"/>
      <c r="I30" s="11"/>
      <c r="J30" s="11"/>
      <c r="K30" s="11"/>
      <c r="L30" s="11"/>
      <c r="M30" s="11"/>
      <c r="N30" s="11"/>
      <c r="O30" s="11" t="str">
        <f>T($C$10)</f>
        <v/>
      </c>
      <c r="Q30" s="9" t="s">
        <v>106</v>
      </c>
      <c r="T30" s="9" t="str">
        <f>IF(P30="","",IF(P30=R30,"1",IF(P30&gt;R30,"2","0")))</f>
        <v/>
      </c>
      <c r="U30" s="1" t="s">
        <v>106</v>
      </c>
      <c r="V30" s="9" t="str">
        <f>IF(R30="","",IF(P30=R30,"1",IF(P30&lt;R30,"2","0")))</f>
        <v/>
      </c>
    </row>
    <row r="31" spans="1:22" s="8" customFormat="1" x14ac:dyDescent="0.2">
      <c r="A31" s="78"/>
      <c r="B31" s="204"/>
      <c r="C31" s="11" t="str">
        <f>T($C$13)</f>
        <v/>
      </c>
      <c r="D31" s="88" t="s">
        <v>105</v>
      </c>
      <c r="E31" s="11" t="str">
        <f>T($C$9)</f>
        <v/>
      </c>
      <c r="F31" s="11"/>
      <c r="G31" s="11"/>
      <c r="H31" s="11"/>
      <c r="I31" s="11"/>
      <c r="J31" s="11"/>
      <c r="K31" s="11"/>
      <c r="L31" s="11"/>
      <c r="M31" s="11"/>
      <c r="N31" s="11"/>
      <c r="O31" s="11" t="str">
        <f>T($C$11)</f>
        <v/>
      </c>
      <c r="P31" s="9"/>
      <c r="Q31" s="9" t="s">
        <v>106</v>
      </c>
      <c r="R31" s="9"/>
      <c r="S31" s="9"/>
      <c r="T31" s="9" t="str">
        <f>IF(P31="","",IF(P31=R31,"1",IF(P31&gt;R31,"2","0")))</f>
        <v/>
      </c>
      <c r="U31" s="1" t="s">
        <v>106</v>
      </c>
      <c r="V31" s="9" t="str">
        <f>IF(R31="","",IF(P31=R31,"1",IF(P31&lt;R31,"2","0")))</f>
        <v/>
      </c>
    </row>
    <row r="32" spans="1:22" s="10" customFormat="1" x14ac:dyDescent="0.2">
      <c r="A32" s="78"/>
      <c r="B32" s="204"/>
      <c r="C32" s="5" t="str">
        <f>T($C$12)</f>
        <v/>
      </c>
      <c r="D32" s="88" t="s">
        <v>105</v>
      </c>
      <c r="E32" s="5" t="str">
        <f>T($C$10)</f>
        <v/>
      </c>
      <c r="F32" s="5"/>
      <c r="G32" s="5"/>
      <c r="H32" s="5"/>
      <c r="I32" s="5"/>
      <c r="J32" s="5"/>
      <c r="K32" s="5"/>
      <c r="L32" s="5"/>
      <c r="M32" s="5"/>
      <c r="N32" s="5"/>
      <c r="O32" s="5" t="str">
        <f>T($C$14)</f>
        <v/>
      </c>
      <c r="P32" s="1"/>
      <c r="Q32" s="9" t="s">
        <v>106</v>
      </c>
      <c r="R32" s="1"/>
      <c r="S32" s="1"/>
      <c r="T32" s="9" t="str">
        <f>IF(P32="","",IF(P32=R32,"1",IF(P32&gt;R32,"2","0")))</f>
        <v/>
      </c>
      <c r="U32" s="1" t="s">
        <v>106</v>
      </c>
      <c r="V32" s="9" t="str">
        <f>IF(R32="","",IF(P32=R32,"1",IF(P32&lt;R32,"2","0")))</f>
        <v/>
      </c>
    </row>
    <row r="33" spans="1:29" s="10" customFormat="1" x14ac:dyDescent="0.2">
      <c r="A33"/>
      <c r="B33" s="31"/>
      <c r="C33"/>
      <c r="D33" s="31"/>
      <c r="E33"/>
      <c r="F33"/>
      <c r="G33"/>
      <c r="H33"/>
      <c r="I33"/>
      <c r="J33"/>
      <c r="K33"/>
      <c r="L33"/>
      <c r="M33"/>
      <c r="N33"/>
      <c r="O33"/>
      <c r="P33" s="1"/>
      <c r="Q33" s="1"/>
      <c r="R33" s="1"/>
      <c r="S33" s="1"/>
      <c r="T33" s="1"/>
      <c r="U33" s="1"/>
      <c r="V33" s="1"/>
      <c r="W33" s="9"/>
      <c r="X33" s="9"/>
      <c r="Y33" s="9"/>
      <c r="Z33" s="9"/>
      <c r="AA33" s="9"/>
      <c r="AB33" s="1"/>
      <c r="AC33" s="9"/>
    </row>
    <row r="34" spans="1:29" x14ac:dyDescent="0.2">
      <c r="A34" s="78"/>
      <c r="B34" s="204"/>
      <c r="C34" s="5" t="str">
        <f>T($C$13)</f>
        <v/>
      </c>
      <c r="D34" s="88" t="s">
        <v>105</v>
      </c>
      <c r="E34" s="5" t="str">
        <f>T($C$11)</f>
        <v/>
      </c>
      <c r="F34" s="5"/>
      <c r="G34" s="5"/>
      <c r="H34" s="5"/>
      <c r="I34" s="5"/>
      <c r="J34" s="5"/>
      <c r="K34" s="5"/>
      <c r="L34" s="5"/>
      <c r="M34" s="5"/>
      <c r="N34" s="5"/>
      <c r="O34" s="5" t="str">
        <f>T($C$9)</f>
        <v/>
      </c>
      <c r="Q34" s="9" t="s">
        <v>106</v>
      </c>
      <c r="S34" s="2"/>
      <c r="T34" s="9" t="str">
        <f>IF(P34="","",IF(P34=R34,"1",IF(P34&gt;R34,"2","0")))</f>
        <v/>
      </c>
      <c r="U34" s="1" t="s">
        <v>106</v>
      </c>
      <c r="V34" s="9" t="str">
        <f>IF(R34="","",IF(P34=R34,"1",IF(P34&lt;R34,"2","0")))</f>
        <v/>
      </c>
      <c r="W34" s="1"/>
      <c r="X34" s="1"/>
      <c r="Y34" s="1"/>
      <c r="Z34" s="1"/>
      <c r="AA34" s="1"/>
      <c r="AB34" s="1"/>
      <c r="AC34" s="1"/>
    </row>
    <row r="35" spans="1:29" x14ac:dyDescent="0.2">
      <c r="A35" s="78"/>
      <c r="B35" s="204"/>
      <c r="C35" s="5" t="str">
        <f>T($C$10)</f>
        <v/>
      </c>
      <c r="D35" s="88" t="s">
        <v>105</v>
      </c>
      <c r="E35" s="5" t="str">
        <f>T($C$14)</f>
        <v/>
      </c>
      <c r="F35" s="5"/>
      <c r="G35" s="5"/>
      <c r="H35" s="5"/>
      <c r="I35" s="5"/>
      <c r="J35" s="5"/>
      <c r="K35" s="5"/>
      <c r="L35" s="5"/>
      <c r="M35" s="5"/>
      <c r="N35" s="5"/>
      <c r="O35" s="5" t="str">
        <f>T($C$12)</f>
        <v/>
      </c>
      <c r="Q35" s="9" t="s">
        <v>106</v>
      </c>
      <c r="S35" s="9"/>
      <c r="T35" s="9" t="str">
        <f>IF(P35="","",IF(P35=R35,"1",IF(P35&gt;R35,"2","0")))</f>
        <v/>
      </c>
      <c r="U35" s="1" t="s">
        <v>106</v>
      </c>
      <c r="V35" s="9" t="str">
        <f>IF(R35="","",IF(P35=R35,"1",IF(P35&lt;R35,"2","0")))</f>
        <v/>
      </c>
      <c r="W35" s="1"/>
      <c r="X35" s="1"/>
      <c r="Y35" s="9"/>
      <c r="Z35" s="1"/>
      <c r="AA35" s="1"/>
      <c r="AB35" s="9"/>
      <c r="AC35" s="1"/>
    </row>
    <row r="36" spans="1:29" s="10" customFormat="1" x14ac:dyDescent="0.2">
      <c r="A36" s="78"/>
      <c r="B36" s="204"/>
      <c r="C36" s="11" t="str">
        <f>T($C$12)</f>
        <v/>
      </c>
      <c r="D36" s="88" t="s">
        <v>105</v>
      </c>
      <c r="E36" s="11" t="str">
        <f>T($C$9)</f>
        <v/>
      </c>
      <c r="F36" s="11"/>
      <c r="G36" s="11"/>
      <c r="H36" s="11"/>
      <c r="I36" s="11"/>
      <c r="J36" s="11"/>
      <c r="K36" s="11"/>
      <c r="L36" s="11"/>
      <c r="M36" s="11"/>
      <c r="N36" s="11"/>
      <c r="O36" s="11" t="str">
        <f>T($C$10)</f>
        <v/>
      </c>
      <c r="P36" s="9"/>
      <c r="Q36" s="9" t="s">
        <v>106</v>
      </c>
      <c r="R36" s="9"/>
      <c r="S36" s="9"/>
      <c r="T36" s="9" t="str">
        <f>IF(P36="","",IF(P36=R36,"1",IF(P36&gt;R36,"2","0")))</f>
        <v/>
      </c>
      <c r="U36" s="1" t="s">
        <v>106</v>
      </c>
      <c r="V36" s="9" t="str">
        <f>IF(R36="","",IF(P36=R36,"1",IF(P36&lt;R36,"2","0")))</f>
        <v/>
      </c>
      <c r="W36" s="9"/>
      <c r="X36" s="9"/>
      <c r="Y36" s="9"/>
      <c r="Z36" s="9"/>
      <c r="AA36" s="9"/>
      <c r="AB36" s="9"/>
      <c r="AC36" s="9"/>
    </row>
    <row r="37" spans="1:29" x14ac:dyDescent="0.2">
      <c r="W37" s="1"/>
      <c r="X37" s="1"/>
      <c r="Y37" s="9"/>
      <c r="Z37" s="1"/>
      <c r="AA37" s="1"/>
      <c r="AB37" s="9"/>
      <c r="AC37" s="1"/>
    </row>
    <row r="38" spans="1:29" x14ac:dyDescent="0.2">
      <c r="A38" s="78"/>
      <c r="B38" s="204"/>
      <c r="C38" s="5"/>
      <c r="D38" s="2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S38" s="2"/>
      <c r="T38" s="9"/>
      <c r="V38" s="9"/>
      <c r="W38" s="1"/>
      <c r="X38" s="1"/>
      <c r="Y38" s="1"/>
      <c r="Z38" s="1"/>
      <c r="AA38" s="1"/>
      <c r="AB38" s="1"/>
      <c r="AC38" s="1"/>
    </row>
    <row r="39" spans="1:29" s="8" customFormat="1" x14ac:dyDescent="0.2">
      <c r="A39" s="85" t="s">
        <v>91</v>
      </c>
      <c r="B39" s="86"/>
      <c r="C39" s="255">
        <f>Spielplan!E24</f>
        <v>43512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5"/>
      <c r="P39" s="2"/>
      <c r="Q39" s="2"/>
      <c r="R39" s="2"/>
      <c r="S39" s="2"/>
      <c r="T39" s="2"/>
      <c r="U39" s="2"/>
      <c r="V39" s="2"/>
    </row>
    <row r="40" spans="1:29" x14ac:dyDescent="0.2">
      <c r="A40" s="85" t="s">
        <v>146</v>
      </c>
      <c r="B40" s="86"/>
      <c r="C40" s="255" t="str">
        <f>Spielplan!E26</f>
        <v>noch offen</v>
      </c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5"/>
      <c r="P40" s="2"/>
      <c r="Q40" s="2"/>
      <c r="R40" s="2"/>
      <c r="S40" s="2"/>
      <c r="T40" s="2"/>
      <c r="U40" s="2"/>
      <c r="V40" s="2"/>
    </row>
    <row r="41" spans="1:29" x14ac:dyDescent="0.2">
      <c r="A41" s="85" t="s">
        <v>92</v>
      </c>
      <c r="B41" s="86"/>
      <c r="C41" s="8" t="s">
        <v>185</v>
      </c>
      <c r="D41" s="8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</row>
    <row r="42" spans="1:29" x14ac:dyDescent="0.2">
      <c r="A42" s="85" t="s">
        <v>93</v>
      </c>
      <c r="B42" s="86"/>
      <c r="C42" s="8" t="s">
        <v>186</v>
      </c>
      <c r="D42" s="8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</row>
    <row r="43" spans="1:29" x14ac:dyDescent="0.2">
      <c r="A43" s="85" t="s">
        <v>94</v>
      </c>
      <c r="B43" s="86"/>
      <c r="C43" s="255" t="str">
        <f>Spielplan!E25</f>
        <v>10 Uhr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3"/>
      <c r="P43" s="2"/>
      <c r="Q43" s="2"/>
      <c r="R43" s="2"/>
      <c r="S43" s="2"/>
      <c r="T43" s="2"/>
      <c r="U43" s="2"/>
      <c r="V43" s="2"/>
    </row>
    <row r="44" spans="1:29" s="10" customFormat="1" x14ac:dyDescent="0.2">
      <c r="A44" s="85" t="s">
        <v>95</v>
      </c>
      <c r="B44" s="86"/>
      <c r="C44" s="159" t="s">
        <v>165</v>
      </c>
      <c r="D44" s="8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</row>
    <row r="45" spans="1:29" x14ac:dyDescent="0.2">
      <c r="A45" s="85" t="s">
        <v>96</v>
      </c>
      <c r="B45" s="86"/>
      <c r="C45" s="3" t="str">
        <f>Spielplan!$E$23</f>
        <v>BZM Mitte</v>
      </c>
      <c r="D45" s="8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</row>
    <row r="46" spans="1:29" x14ac:dyDescent="0.2">
      <c r="A46" s="85" t="s">
        <v>97</v>
      </c>
      <c r="B46" s="86"/>
      <c r="C46" s="188" t="s">
        <v>211</v>
      </c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  <c r="Q46" s="2"/>
      <c r="R46" s="2"/>
      <c r="S46" s="2"/>
      <c r="T46" s="2"/>
      <c r="V46" s="9"/>
    </row>
    <row r="47" spans="1:29" x14ac:dyDescent="0.2">
      <c r="A47" s="78"/>
      <c r="B47" s="204"/>
      <c r="C47" s="2"/>
      <c r="D47" s="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/>
      <c r="T47" s="9"/>
      <c r="V47" s="9"/>
    </row>
    <row r="48" spans="1:29" x14ac:dyDescent="0.2">
      <c r="A48" s="87" t="s">
        <v>99</v>
      </c>
      <c r="B48" s="7"/>
      <c r="C48" s="2" t="s">
        <v>100</v>
      </c>
      <c r="D48" s="7"/>
      <c r="E48" s="3" t="s">
        <v>101</v>
      </c>
      <c r="F48" s="2"/>
      <c r="G48" s="2"/>
      <c r="H48" s="2"/>
      <c r="I48" s="2"/>
      <c r="J48" s="2"/>
      <c r="K48" s="2"/>
      <c r="L48" s="2"/>
      <c r="M48" s="2"/>
      <c r="N48" s="2"/>
      <c r="O48" s="2" t="s">
        <v>102</v>
      </c>
      <c r="Q48" s="2" t="s">
        <v>103</v>
      </c>
      <c r="R48" s="2"/>
      <c r="S48" s="9"/>
      <c r="T48" s="2"/>
      <c r="U48" s="2" t="s">
        <v>104</v>
      </c>
      <c r="V48" s="2"/>
    </row>
    <row r="49" spans="1:22" s="3" customFormat="1" x14ac:dyDescent="0.2">
      <c r="A49" s="78"/>
      <c r="B49" s="204"/>
      <c r="C49" s="2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3" customFormat="1" x14ac:dyDescent="0.2">
      <c r="A50" s="78" t="str">
        <f>T(C43)</f>
        <v>10 Uhr</v>
      </c>
      <c r="B50" s="204">
        <v>1</v>
      </c>
      <c r="C50" s="11" t="str">
        <f>T(C$10)</f>
        <v/>
      </c>
      <c r="D50" s="88" t="s">
        <v>105</v>
      </c>
      <c r="E50" s="11" t="str">
        <f>T(C$9)</f>
        <v/>
      </c>
      <c r="F50" s="11"/>
      <c r="G50" s="11"/>
      <c r="H50" s="11"/>
      <c r="I50" s="11"/>
      <c r="J50" s="11"/>
      <c r="K50" s="11"/>
      <c r="L50" s="11"/>
      <c r="M50" s="11"/>
      <c r="N50" s="11"/>
      <c r="O50" s="11" t="str">
        <f>T(C$13)</f>
        <v/>
      </c>
      <c r="P50" s="9"/>
      <c r="Q50" s="9" t="s">
        <v>106</v>
      </c>
      <c r="R50" s="9"/>
      <c r="S50" s="9"/>
      <c r="T50" s="9" t="str">
        <f>IF(P50="","",IF(P50=R50,"1",IF(P50&gt;R50,"2","0")))</f>
        <v/>
      </c>
      <c r="U50" s="1" t="s">
        <v>106</v>
      </c>
      <c r="V50" s="9" t="str">
        <f>IF(R50="","",IF(P50=R50,"1",IF(P50&lt;R50,"2","0")))</f>
        <v/>
      </c>
    </row>
    <row r="51" spans="1:22" s="3" customFormat="1" x14ac:dyDescent="0.2">
      <c r="A51" s="78"/>
      <c r="B51" s="204">
        <v>2</v>
      </c>
      <c r="C51" s="11" t="str">
        <f>T(C$12)</f>
        <v/>
      </c>
      <c r="D51" s="88" t="s">
        <v>105</v>
      </c>
      <c r="E51" s="11" t="str">
        <f>T(C$11)</f>
        <v/>
      </c>
      <c r="F51" s="11"/>
      <c r="G51" s="11"/>
      <c r="H51" s="11"/>
      <c r="I51" s="11"/>
      <c r="J51" s="11"/>
      <c r="K51" s="11"/>
      <c r="L51" s="11"/>
      <c r="M51" s="11"/>
      <c r="N51" s="11"/>
      <c r="O51" s="11" t="str">
        <f>T(C$10)</f>
        <v/>
      </c>
      <c r="P51" s="9"/>
      <c r="Q51" s="9" t="s">
        <v>106</v>
      </c>
      <c r="R51" s="9"/>
      <c r="S51" s="9"/>
      <c r="T51" s="9" t="str">
        <f>IF(P51="","",IF(P51=R51,"1",IF(P51&gt;R51,"2","0")))</f>
        <v/>
      </c>
      <c r="U51" s="1" t="s">
        <v>106</v>
      </c>
      <c r="V51" s="9" t="str">
        <f>IF(R51="","",IF(P51=R51,"1",IF(P51&lt;R51,"2","0")))</f>
        <v/>
      </c>
    </row>
    <row r="52" spans="1:22" s="3" customFormat="1" x14ac:dyDescent="0.2">
      <c r="A52" s="78"/>
      <c r="B52" s="204"/>
      <c r="C52" s="11"/>
      <c r="D52" s="8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9"/>
      <c r="Q52" s="9"/>
      <c r="R52" s="9"/>
      <c r="S52" s="9"/>
      <c r="T52" s="9"/>
      <c r="U52" s="1"/>
      <c r="V52" s="9"/>
    </row>
    <row r="53" spans="1:22" s="3" customFormat="1" x14ac:dyDescent="0.2">
      <c r="A53" s="78"/>
      <c r="B53" s="204" t="s">
        <v>215</v>
      </c>
      <c r="C53" s="11" t="str">
        <f>T(C$9)</f>
        <v/>
      </c>
      <c r="D53" s="88" t="s">
        <v>105</v>
      </c>
      <c r="E53" s="11" t="str">
        <f>T(C$13)</f>
        <v/>
      </c>
      <c r="F53" s="11"/>
      <c r="G53" s="11"/>
      <c r="H53" s="11"/>
      <c r="I53" s="11"/>
      <c r="J53" s="11"/>
      <c r="K53" s="11"/>
      <c r="L53" s="11"/>
      <c r="M53" s="11"/>
      <c r="N53" s="11"/>
      <c r="O53" s="11" t="str">
        <f>T(C$12)</f>
        <v/>
      </c>
      <c r="P53" s="9"/>
      <c r="Q53" s="9" t="s">
        <v>106</v>
      </c>
      <c r="R53" s="9"/>
      <c r="S53" s="9"/>
      <c r="T53" s="9" t="str">
        <f>IF(P53="","",IF(P53=R53,"1",IF(P53&gt;R53,"2","0")))</f>
        <v/>
      </c>
      <c r="U53" s="1" t="s">
        <v>106</v>
      </c>
      <c r="V53" s="9" t="str">
        <f>IF(R53="","",IF(P53=R53,"1",IF(P53&lt;R53,"2","0")))</f>
        <v/>
      </c>
    </row>
    <row r="54" spans="1:22" s="3" customFormat="1" x14ac:dyDescent="0.2">
      <c r="A54"/>
      <c r="B54" s="205" t="s">
        <v>216</v>
      </c>
      <c r="C54" s="11" t="str">
        <f>T(C$11)</f>
        <v/>
      </c>
      <c r="D54" s="88" t="s">
        <v>105</v>
      </c>
      <c r="E54" s="11" t="str">
        <f>T(C$10)</f>
        <v/>
      </c>
      <c r="F54" s="11"/>
      <c r="G54" s="11"/>
      <c r="H54" s="11"/>
      <c r="I54" s="11"/>
      <c r="J54" s="11"/>
      <c r="K54" s="11"/>
      <c r="L54" s="11"/>
      <c r="M54" s="11"/>
      <c r="N54" s="11"/>
      <c r="O54" s="11" t="str">
        <f>T(C$9)</f>
        <v/>
      </c>
      <c r="P54" s="9"/>
      <c r="Q54" s="9" t="s">
        <v>106</v>
      </c>
      <c r="R54" s="9"/>
      <c r="S54" s="9"/>
      <c r="T54" s="9" t="str">
        <f>IF(P54="","",IF(P54=R54,"1",IF(P54&gt;R54,"2","0")))</f>
        <v/>
      </c>
      <c r="U54" s="1" t="s">
        <v>106</v>
      </c>
      <c r="V54" s="9" t="str">
        <f>IF(R54="","",IF(P54=R54,"1",IF(P54&lt;R54,"2","0")))</f>
        <v/>
      </c>
    </row>
    <row r="55" spans="1:22" s="3" customFormat="1" x14ac:dyDescent="0.2">
      <c r="A55" s="78"/>
      <c r="B55" s="204"/>
      <c r="C55" s="11"/>
      <c r="D55" s="8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"/>
      <c r="Q55" s="9"/>
      <c r="R55" s="9"/>
      <c r="S55" s="9"/>
      <c r="T55" s="9"/>
      <c r="U55" s="1"/>
      <c r="V55" s="9"/>
    </row>
    <row r="56" spans="1:22" s="3" customFormat="1" x14ac:dyDescent="0.2">
      <c r="A56" s="78"/>
      <c r="B56" s="204" t="s">
        <v>217</v>
      </c>
      <c r="C56" s="11" t="str">
        <f>T(C$13)</f>
        <v/>
      </c>
      <c r="D56" s="88" t="s">
        <v>105</v>
      </c>
      <c r="E56" s="11" t="str">
        <f>T(C$12)</f>
        <v/>
      </c>
      <c r="F56" s="11"/>
      <c r="G56" s="11"/>
      <c r="H56" s="11"/>
      <c r="I56" s="11"/>
      <c r="J56" s="11"/>
      <c r="K56" s="11"/>
      <c r="L56" s="11"/>
      <c r="M56" s="11"/>
      <c r="N56" s="11"/>
      <c r="O56" s="11" t="str">
        <f>T(C$11)</f>
        <v/>
      </c>
      <c r="P56" s="9"/>
      <c r="Q56" s="9" t="s">
        <v>106</v>
      </c>
      <c r="R56" s="9"/>
      <c r="S56" s="9"/>
      <c r="T56" s="9" t="str">
        <f>IF(P56="","",IF(P56=R56,"1",IF(P56&gt;R56,"2","0")))</f>
        <v/>
      </c>
      <c r="U56" s="1" t="s">
        <v>106</v>
      </c>
      <c r="V56" s="9" t="str">
        <f>IF(R56="","",IF(P56=R56,"1",IF(P56&lt;R56,"2","0")))</f>
        <v/>
      </c>
    </row>
    <row r="57" spans="1:22" s="3" customFormat="1" x14ac:dyDescent="0.2">
      <c r="A57"/>
      <c r="B57" s="205" t="s">
        <v>218</v>
      </c>
      <c r="C57" s="11" t="str">
        <f>T(C$11)</f>
        <v/>
      </c>
      <c r="D57" s="88" t="s">
        <v>105</v>
      </c>
      <c r="E57" s="11" t="str">
        <f>T(C$9)</f>
        <v/>
      </c>
      <c r="F57" s="11"/>
      <c r="G57" s="11"/>
      <c r="H57" s="11"/>
      <c r="I57" s="11"/>
      <c r="J57" s="11"/>
      <c r="K57" s="11"/>
      <c r="L57" s="11"/>
      <c r="M57" s="11"/>
      <c r="N57" s="11"/>
      <c r="O57" s="11" t="str">
        <f>T(C$13)</f>
        <v/>
      </c>
      <c r="P57" s="9"/>
      <c r="Q57" s="9" t="s">
        <v>106</v>
      </c>
      <c r="R57" s="9"/>
      <c r="S57" s="9"/>
      <c r="T57" s="9" t="str">
        <f>IF(P57="","",IF(P57=R57,"1",IF(P57&gt;R57,"2","0")))</f>
        <v/>
      </c>
      <c r="U57" s="1" t="s">
        <v>106</v>
      </c>
      <c r="V57" s="9" t="str">
        <f>IF(R57="","",IF(P57=R57,"1",IF(P57&lt;R57,"2","0")))</f>
        <v/>
      </c>
    </row>
    <row r="58" spans="1:22" s="3" customFormat="1" x14ac:dyDescent="0.2">
      <c r="A58" s="78"/>
      <c r="B58" s="204"/>
      <c r="C58" s="11"/>
      <c r="D58" s="31"/>
      <c r="E58"/>
      <c r="F58"/>
      <c r="G58"/>
      <c r="H58"/>
      <c r="I58"/>
      <c r="J58"/>
      <c r="K58"/>
      <c r="L58"/>
      <c r="M58"/>
      <c r="N58"/>
      <c r="O58"/>
      <c r="P58" s="1"/>
      <c r="Q58" s="1"/>
      <c r="R58" s="1"/>
      <c r="S58" s="1"/>
      <c r="T58" s="1"/>
      <c r="U58" s="1"/>
      <c r="V58" s="1"/>
    </row>
    <row r="59" spans="1:22" x14ac:dyDescent="0.2">
      <c r="A59" s="78"/>
      <c r="B59" s="206" t="s">
        <v>219</v>
      </c>
      <c r="C59" s="11" t="str">
        <f>T(C$12)</f>
        <v/>
      </c>
      <c r="D59" s="88" t="s">
        <v>105</v>
      </c>
      <c r="E59" s="11" t="str">
        <f>T(C$10)</f>
        <v/>
      </c>
      <c r="F59" s="5"/>
      <c r="G59" s="5"/>
      <c r="H59" s="5"/>
      <c r="I59" s="5"/>
      <c r="J59" s="5"/>
      <c r="K59" s="5"/>
      <c r="L59" s="5"/>
      <c r="M59" s="5"/>
      <c r="N59" s="5"/>
      <c r="O59" s="5" t="str">
        <f>T(C$9)</f>
        <v/>
      </c>
      <c r="Q59" s="9" t="s">
        <v>106</v>
      </c>
      <c r="S59" s="2"/>
      <c r="T59" s="9" t="str">
        <f>IF(P59="","",IF(P59=R59,"1",IF(P59&gt;R59,"2","0")))</f>
        <v/>
      </c>
      <c r="U59" s="1" t="s">
        <v>106</v>
      </c>
      <c r="V59" s="9" t="str">
        <f>IF(R59="","",IF(P59=R59,"1",IF(P59&lt;R59,"2","0")))</f>
        <v/>
      </c>
    </row>
    <row r="60" spans="1:22" x14ac:dyDescent="0.2">
      <c r="A60" s="78"/>
      <c r="B60" s="206" t="s">
        <v>220</v>
      </c>
      <c r="C60" s="11" t="str">
        <f>T(C$13)</f>
        <v/>
      </c>
      <c r="D60" s="88" t="s">
        <v>105</v>
      </c>
      <c r="E60" s="11" t="str">
        <f>T(C$11)</f>
        <v/>
      </c>
      <c r="F60" s="11"/>
      <c r="G60" s="11"/>
      <c r="H60" s="11"/>
      <c r="I60" s="11"/>
      <c r="J60" s="11"/>
      <c r="K60" s="11"/>
      <c r="L60" s="11"/>
      <c r="M60" s="11"/>
      <c r="N60" s="11"/>
      <c r="O60" s="11" t="str">
        <f>T(C$10)</f>
        <v/>
      </c>
      <c r="P60" s="9"/>
      <c r="Q60" s="9" t="s">
        <v>106</v>
      </c>
      <c r="R60" s="9"/>
      <c r="S60" s="9"/>
      <c r="T60" s="9" t="str">
        <f>IF(P60="","",IF(P60=R60,"1",IF(P60&gt;R60,"2","0")))</f>
        <v/>
      </c>
      <c r="U60" s="1" t="s">
        <v>106</v>
      </c>
      <c r="V60" s="9" t="str">
        <f>IF(R60="","",IF(P60=R60,"1",IF(P60&lt;R60,"2","0")))</f>
        <v/>
      </c>
    </row>
    <row r="61" spans="1:22" x14ac:dyDescent="0.2">
      <c r="B61" s="205"/>
      <c r="C61" s="11"/>
      <c r="D61" s="8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"/>
      <c r="Q61" s="9"/>
      <c r="R61" s="9"/>
      <c r="S61" s="9"/>
      <c r="T61" s="9"/>
      <c r="V61" s="9"/>
    </row>
    <row r="62" spans="1:22" x14ac:dyDescent="0.2">
      <c r="A62" s="78"/>
      <c r="B62" s="204" t="s">
        <v>221</v>
      </c>
      <c r="C62" s="11" t="str">
        <f>T(C$9)</f>
        <v/>
      </c>
      <c r="D62" s="88" t="s">
        <v>105</v>
      </c>
      <c r="E62" s="11" t="str">
        <f>T(C$12)</f>
        <v/>
      </c>
      <c r="F62" s="5"/>
      <c r="G62" s="5"/>
      <c r="H62" s="5"/>
      <c r="I62" s="5"/>
      <c r="J62" s="5"/>
      <c r="K62" s="5"/>
      <c r="L62" s="5"/>
      <c r="M62" s="5"/>
      <c r="N62" s="5"/>
      <c r="O62" s="5" t="str">
        <f>T(C$11)</f>
        <v/>
      </c>
      <c r="Q62" s="9" t="s">
        <v>106</v>
      </c>
      <c r="S62" s="9"/>
      <c r="T62" s="9" t="str">
        <f>IF(P62="","",IF(P62=R62,"1",IF(P62&gt;R62,"2","0")))</f>
        <v/>
      </c>
      <c r="U62" s="1" t="s">
        <v>106</v>
      </c>
      <c r="V62" s="9" t="str">
        <f>IF(R62="","",IF(P62=R62,"1",IF(P62&lt;R62,"2","0")))</f>
        <v/>
      </c>
    </row>
    <row r="63" spans="1:22" x14ac:dyDescent="0.2">
      <c r="A63" s="78"/>
      <c r="B63" s="206" t="s">
        <v>222</v>
      </c>
      <c r="C63" s="11" t="str">
        <f>T(C$10)</f>
        <v/>
      </c>
      <c r="D63" s="88" t="s">
        <v>105</v>
      </c>
      <c r="E63" s="11" t="str">
        <f>T(C$13)</f>
        <v/>
      </c>
      <c r="F63" s="11"/>
      <c r="G63" s="11"/>
      <c r="H63" s="11"/>
      <c r="I63" s="11"/>
      <c r="J63" s="11"/>
      <c r="K63" s="11"/>
      <c r="L63" s="11"/>
      <c r="M63" s="11"/>
      <c r="N63" s="11"/>
      <c r="O63" s="11" t="str">
        <f>T(C$12)</f>
        <v/>
      </c>
      <c r="P63" s="9"/>
      <c r="Q63" s="9" t="s">
        <v>106</v>
      </c>
      <c r="R63" s="9"/>
      <c r="S63" s="9"/>
      <c r="T63" s="9" t="str">
        <f>IF(P63="","",IF(P63=R63,"1",IF(P63&gt;R63,"2","0")))</f>
        <v/>
      </c>
      <c r="U63" s="1" t="s">
        <v>106</v>
      </c>
      <c r="V63" s="9" t="str">
        <f>IF(R63="","",IF(P63=R63,"1",IF(P63&lt;R63,"2","0")))</f>
        <v/>
      </c>
    </row>
    <row r="64" spans="1:22" x14ac:dyDescent="0.2">
      <c r="A64" s="207" t="s">
        <v>223</v>
      </c>
      <c r="B64" s="208"/>
      <c r="C64" s="207"/>
    </row>
    <row r="65" spans="1:22" x14ac:dyDescent="0.2">
      <c r="A65" s="78"/>
      <c r="B65" s="204"/>
      <c r="C65" s="11"/>
      <c r="D65" s="8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9"/>
      <c r="Q65" s="9"/>
      <c r="R65" s="9"/>
      <c r="S65" s="9"/>
      <c r="T65" s="9"/>
      <c r="V65" s="9"/>
    </row>
    <row r="66" spans="1:22" ht="13.5" thickBot="1" x14ac:dyDescent="0.25">
      <c r="A66" s="78" t="s">
        <v>107</v>
      </c>
      <c r="B66" s="204"/>
      <c r="C66" s="11"/>
      <c r="D66" s="88"/>
      <c r="E66" s="11" t="s">
        <v>213</v>
      </c>
      <c r="F66" s="11"/>
      <c r="G66" s="11"/>
      <c r="H66" s="11"/>
      <c r="I66" s="11"/>
      <c r="J66" s="11" t="s">
        <v>214</v>
      </c>
      <c r="K66" s="11"/>
      <c r="L66" s="11"/>
      <c r="M66" s="11"/>
      <c r="N66" s="11"/>
      <c r="O66" s="11"/>
      <c r="P66" s="9"/>
      <c r="Q66" s="9" t="s">
        <v>108</v>
      </c>
      <c r="R66" s="9"/>
      <c r="S66" s="9"/>
      <c r="T66" s="9"/>
      <c r="U66" s="1" t="s">
        <v>104</v>
      </c>
      <c r="V66" s="9"/>
    </row>
    <row r="67" spans="1:22" x14ac:dyDescent="0.2">
      <c r="A67" s="9"/>
      <c r="B67" s="204"/>
      <c r="C67" t="str">
        <f>T($C$9)</f>
        <v/>
      </c>
      <c r="E67" s="182" t="str">
        <f>T18</f>
        <v/>
      </c>
      <c r="F67" s="170" t="str">
        <f>T22</f>
        <v/>
      </c>
      <c r="G67" s="170" t="str">
        <f>V26</f>
        <v/>
      </c>
      <c r="H67" s="170" t="str">
        <f>V31</f>
        <v/>
      </c>
      <c r="I67" s="171" t="str">
        <f>V36</f>
        <v/>
      </c>
      <c r="J67" s="169"/>
      <c r="K67" s="170"/>
      <c r="L67" s="170"/>
      <c r="M67" s="170" t="str">
        <f>T63</f>
        <v/>
      </c>
      <c r="N67" s="199"/>
      <c r="P67" s="1" t="e">
        <f>SUM(P18+P22+R26+R31+R36+R50+R54+P58+P63+#REF!)</f>
        <v>#REF!</v>
      </c>
      <c r="Q67" s="1" t="s">
        <v>106</v>
      </c>
      <c r="R67" s="1" t="e">
        <f>SUM(R18+R22+P26+P31+P36+P50+P54+R58+R63+#REF!)</f>
        <v>#REF!</v>
      </c>
      <c r="T67" s="1" t="e">
        <f>SUM(T18+T22+V26+V31+V36+V50+V54+T58+T63+#REF!)</f>
        <v>#VALUE!</v>
      </c>
      <c r="U67" s="1" t="s">
        <v>106</v>
      </c>
      <c r="V67" s="1" t="e">
        <f>SUM(V18+V22+T26+T31+T36+T50+T54+V58+V63+#REF!)</f>
        <v>#VALUE!</v>
      </c>
    </row>
    <row r="68" spans="1:22" x14ac:dyDescent="0.2">
      <c r="A68" s="78"/>
      <c r="B68" s="204"/>
      <c r="C68" s="5" t="str">
        <f>T($C$10)</f>
        <v/>
      </c>
      <c r="D68" s="28"/>
      <c r="E68" s="172" t="str">
        <f>V18</f>
        <v/>
      </c>
      <c r="F68" s="90" t="str">
        <f>T24</f>
        <v/>
      </c>
      <c r="G68" s="90" t="str">
        <f>T27</f>
        <v/>
      </c>
      <c r="H68" s="90" t="str">
        <f>V32</f>
        <v/>
      </c>
      <c r="I68" s="183" t="str">
        <f>T35</f>
        <v/>
      </c>
      <c r="J68" s="172"/>
      <c r="K68" s="166"/>
      <c r="L68" s="166"/>
      <c r="M68" s="90"/>
      <c r="N68" s="200"/>
      <c r="O68" s="5"/>
      <c r="P68" s="1" t="e">
        <f>SUM(R18+P24+P27+R32+P35+P50+R56+R59+#REF!+#REF!)</f>
        <v>#REF!</v>
      </c>
      <c r="Q68" s="9" t="s">
        <v>106</v>
      </c>
      <c r="R68" s="1" t="e">
        <f>SUM(P18+R24+R27+P32+R35+R50+P56+P59+#REF!+#REF!)</f>
        <v>#REF!</v>
      </c>
      <c r="S68" s="2"/>
      <c r="T68" s="1" t="e">
        <f>SUM(V18+T24+T27+V32+T35+T50+V56+V59+#REF!+#REF!)</f>
        <v>#VALUE!</v>
      </c>
      <c r="U68" s="9" t="s">
        <v>106</v>
      </c>
      <c r="V68" s="1" t="e">
        <f>SUM(T18+V24+V27+T32+V35+V50+T56+T59+#REF!+#REF!)</f>
        <v>#VALUE!</v>
      </c>
    </row>
    <row r="69" spans="1:22" x14ac:dyDescent="0.2">
      <c r="A69" s="78"/>
      <c r="B69" s="204"/>
      <c r="C69" s="11" t="str">
        <f>T($C$11)</f>
        <v/>
      </c>
      <c r="D69" s="88"/>
      <c r="E69" s="184" t="str">
        <f>T19</f>
        <v/>
      </c>
      <c r="F69" s="91" t="str">
        <f>V22</f>
        <v/>
      </c>
      <c r="G69" s="91" t="str">
        <f>V27</f>
        <v/>
      </c>
      <c r="H69" s="91" t="str">
        <f>T30</f>
        <v/>
      </c>
      <c r="I69" s="175" t="str">
        <f>V34</f>
        <v/>
      </c>
      <c r="J69" s="174"/>
      <c r="K69" s="91"/>
      <c r="L69" s="91"/>
      <c r="M69" s="167" t="str">
        <f>V62</f>
        <v/>
      </c>
      <c r="N69" s="201"/>
      <c r="O69" s="11"/>
      <c r="P69" s="9" t="e">
        <f>SUM(P19+R22+R27+P30+R34+R51+P54+P59+R62+#REF!)</f>
        <v>#REF!</v>
      </c>
      <c r="Q69" s="9" t="s">
        <v>106</v>
      </c>
      <c r="R69" s="9" t="e">
        <f>SUM(R19+P22+P27+R30+P34+P51+R54+R59+P62+#REF!)</f>
        <v>#REF!</v>
      </c>
      <c r="S69" s="9"/>
      <c r="T69" s="9" t="e">
        <f>SUM(T19+V22+V27+T30+V34+V51+T54+T59+V62+#REF!)</f>
        <v>#VALUE!</v>
      </c>
      <c r="U69" s="9" t="s">
        <v>106</v>
      </c>
      <c r="V69" s="9" t="e">
        <f>SUM(V19+T22+T27+V30+T34+T51+V54+V59+T62+#REF!)</f>
        <v>#VALUE!</v>
      </c>
    </row>
    <row r="70" spans="1:22" x14ac:dyDescent="0.2">
      <c r="A70" s="78"/>
      <c r="B70" s="204"/>
      <c r="C70" s="5" t="str">
        <f>T($C$12)</f>
        <v/>
      </c>
      <c r="D70" s="28"/>
      <c r="E70" s="172" t="str">
        <f>V19</f>
        <v/>
      </c>
      <c r="F70" s="90" t="str">
        <f>V23</f>
        <v/>
      </c>
      <c r="G70" s="90" t="str">
        <f>T28</f>
        <v/>
      </c>
      <c r="H70" s="90" t="str">
        <f>T32</f>
        <v/>
      </c>
      <c r="I70" s="183" t="str">
        <f>T36</f>
        <v/>
      </c>
      <c r="J70" s="172"/>
      <c r="K70" s="90"/>
      <c r="L70" s="166"/>
      <c r="M70" s="166"/>
      <c r="N70" s="200"/>
      <c r="O70" s="154"/>
      <c r="P70" s="1" t="e">
        <f>SUM(R19+R23+P28+P32+P36+P51+P55+R60+#REF!+#REF!)</f>
        <v>#REF!</v>
      </c>
      <c r="Q70" s="9" t="s">
        <v>106</v>
      </c>
      <c r="R70" s="1" t="e">
        <f>SUM(P19+P23+R28+R32+R36+R51+R55+P60+#REF!+#REF!)</f>
        <v>#REF!</v>
      </c>
      <c r="S70" s="9"/>
      <c r="T70" s="1" t="e">
        <f>SUM(V19+V23+T28+T32+T36+T51+T55+V60+#REF!+#REF!)</f>
        <v>#VALUE!</v>
      </c>
      <c r="U70" s="9" t="s">
        <v>106</v>
      </c>
      <c r="V70" s="1" t="e">
        <f>SUM(T19+T23+V28+V32+V36+V51+V55+T60+#REF!+#REF!)</f>
        <v>#VALUE!</v>
      </c>
    </row>
    <row r="71" spans="1:22" x14ac:dyDescent="0.2">
      <c r="A71" s="78"/>
      <c r="B71" s="204"/>
      <c r="C71" t="str">
        <f>T($C$13)</f>
        <v/>
      </c>
      <c r="E71" s="185" t="str">
        <f>T20</f>
        <v/>
      </c>
      <c r="F71" s="89" t="str">
        <f>V24</f>
        <v/>
      </c>
      <c r="G71" s="89" t="str">
        <f>V28</f>
        <v/>
      </c>
      <c r="H71" s="89" t="str">
        <f>T31</f>
        <v/>
      </c>
      <c r="I71" s="186" t="str">
        <f>T34</f>
        <v/>
      </c>
      <c r="J71" s="176"/>
      <c r="K71" s="89"/>
      <c r="L71" s="89"/>
      <c r="M71" s="165" t="str">
        <f>V63</f>
        <v/>
      </c>
      <c r="N71" s="202"/>
      <c r="O71" s="153"/>
      <c r="P71" s="1" t="e">
        <f>SUM(P20+R24+R28+P31+P34+R52+P56+P60+R63+#REF!)</f>
        <v>#REF!</v>
      </c>
      <c r="Q71" s="1" t="s">
        <v>106</v>
      </c>
      <c r="R71" s="1" t="e">
        <f>SUM(R20+P24+P28+R31+R34+P52+R56+R60+P63+#REF!)</f>
        <v>#REF!</v>
      </c>
      <c r="T71" s="1" t="e">
        <f>SUM(T20+V24+V28+T31+T34+V52+T56+T60+V63+#REF!)</f>
        <v>#VALUE!</v>
      </c>
      <c r="U71" s="1" t="s">
        <v>106</v>
      </c>
      <c r="V71" s="1" t="e">
        <f>SUM(V20+T24+T28+V31+V34+T52+V56+V60+T63+#REF!)</f>
        <v>#VALUE!</v>
      </c>
    </row>
    <row r="72" spans="1:22" ht="13.5" thickBot="1" x14ac:dyDescent="0.25">
      <c r="A72" s="78"/>
      <c r="B72" s="204"/>
      <c r="C72" s="11" t="str">
        <f>T($C$14)</f>
        <v/>
      </c>
      <c r="D72" s="88"/>
      <c r="E72" s="178" t="str">
        <f>V20</f>
        <v/>
      </c>
      <c r="F72" s="180" t="str">
        <f>T23</f>
        <v/>
      </c>
      <c r="G72" s="180" t="str">
        <f>T26</f>
        <v/>
      </c>
      <c r="H72" s="180" t="str">
        <f>V30</f>
        <v/>
      </c>
      <c r="I72" s="181" t="str">
        <f>V35</f>
        <v/>
      </c>
      <c r="J72" s="178"/>
      <c r="K72" s="179"/>
      <c r="L72" s="179"/>
      <c r="M72" s="180" t="str">
        <f>T62</f>
        <v/>
      </c>
      <c r="N72" s="203"/>
      <c r="O72" s="154"/>
      <c r="P72" s="9" t="e">
        <f>SUM(R20+P23+P26+R30+R35+P52+R55+R58+P62+#REF!)</f>
        <v>#REF!</v>
      </c>
      <c r="Q72" s="9" t="s">
        <v>106</v>
      </c>
      <c r="R72" s="9" t="e">
        <f>SUM(P20+R23+R26+P30+P35+R52+P55+P58+R62+#REF!)</f>
        <v>#REF!</v>
      </c>
      <c r="S72" s="9"/>
      <c r="T72" s="9" t="e">
        <f>SUM(V20+T23+T26+V30+V35+T52+V55+V58+T62+#REF!)</f>
        <v>#VALUE!</v>
      </c>
      <c r="U72" s="9" t="s">
        <v>106</v>
      </c>
      <c r="V72" s="9" t="e">
        <f>SUM(T20+V23+V26+T30+T35+V52+T55+T58+V62+#REF!)</f>
        <v>#VALUE!</v>
      </c>
    </row>
  </sheetData>
  <mergeCells count="5">
    <mergeCell ref="C43:N43"/>
    <mergeCell ref="C1:N1"/>
    <mergeCell ref="C2:N2"/>
    <mergeCell ref="C39:N39"/>
    <mergeCell ref="C40:N40"/>
  </mergeCells>
  <phoneticPr fontId="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3"/>
  <sheetViews>
    <sheetView workbookViewId="0">
      <selection activeCell="B4" sqref="B4:M4"/>
    </sheetView>
  </sheetViews>
  <sheetFormatPr baseColWidth="10" defaultColWidth="11.5703125" defaultRowHeight="12.75" x14ac:dyDescent="0.2"/>
  <cols>
    <col min="1" max="1" width="16.7109375" style="195" bestFit="1" customWidth="1"/>
    <col min="2" max="2" width="18.7109375" style="195" customWidth="1"/>
    <col min="3" max="3" width="2.28515625" style="219" customWidth="1"/>
    <col min="4" max="13" width="2.28515625" style="195" customWidth="1"/>
    <col min="14" max="14" width="18.85546875" style="195" customWidth="1"/>
    <col min="15" max="15" width="4" style="196" customWidth="1"/>
    <col min="16" max="16" width="1.42578125" style="196" customWidth="1"/>
    <col min="17" max="17" width="4" style="196" customWidth="1"/>
    <col min="18" max="18" width="1.7109375" style="196" hidden="1" customWidth="1"/>
    <col min="19" max="19" width="4" style="196" hidden="1" customWidth="1"/>
    <col min="20" max="20" width="1.42578125" style="196" hidden="1" customWidth="1"/>
    <col min="21" max="21" width="4" style="196" hidden="1" customWidth="1"/>
    <col min="22" max="22" width="1.7109375" style="196" customWidth="1"/>
    <col min="23" max="23" width="4.140625" style="196" customWidth="1"/>
    <col min="24" max="24" width="0.85546875" style="196" customWidth="1"/>
    <col min="25" max="25" width="4.140625" style="196" customWidth="1"/>
    <col min="26" max="16384" width="11.5703125" style="195"/>
  </cols>
  <sheetData>
    <row r="1" spans="1:25" s="188" customFormat="1" x14ac:dyDescent="0.2">
      <c r="A1" s="209" t="s">
        <v>91</v>
      </c>
      <c r="B1" s="257">
        <f>Spielplan!C20</f>
        <v>43484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s="188" customFormat="1" x14ac:dyDescent="0.2">
      <c r="A2" s="209" t="s">
        <v>92</v>
      </c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5" s="188" customFormat="1" x14ac:dyDescent="0.2">
      <c r="A3" s="209" t="s">
        <v>146</v>
      </c>
      <c r="B3" s="211" t="str">
        <f>Spielplan!C22</f>
        <v>noch offen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5" s="188" customFormat="1" x14ac:dyDescent="0.2">
      <c r="A4" s="209" t="s">
        <v>93</v>
      </c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188" customFormat="1" x14ac:dyDescent="0.2">
      <c r="A5" s="209" t="s">
        <v>94</v>
      </c>
      <c r="B5" s="257" t="str">
        <f>Spielplan!C21</f>
        <v>10 Uhr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5" s="188" customFormat="1" x14ac:dyDescent="0.2">
      <c r="A6" s="209" t="s">
        <v>95</v>
      </c>
      <c r="B6" s="188" t="s">
        <v>165</v>
      </c>
      <c r="C6" s="213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5" s="188" customFormat="1" x14ac:dyDescent="0.2">
      <c r="A7" s="209" t="s">
        <v>96</v>
      </c>
      <c r="B7" s="188" t="str">
        <f>Spielplan!$C$19</f>
        <v>BZM Nord</v>
      </c>
      <c r="C7" s="213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s="188" customFormat="1" x14ac:dyDescent="0.2">
      <c r="A8" s="209" t="s">
        <v>97</v>
      </c>
      <c r="B8" s="188" t="s">
        <v>209</v>
      </c>
      <c r="C8" s="213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s="188" customFormat="1" x14ac:dyDescent="0.2">
      <c r="A9" s="209" t="s">
        <v>98</v>
      </c>
      <c r="B9" s="214"/>
      <c r="C9" s="213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</row>
    <row r="10" spans="1:25" s="188" customFormat="1" x14ac:dyDescent="0.2">
      <c r="A10" s="209"/>
      <c r="B10" s="214"/>
      <c r="C10" s="213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25" s="188" customFormat="1" x14ac:dyDescent="0.2">
      <c r="A11" s="209"/>
      <c r="B11" s="214"/>
      <c r="C11" s="213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</row>
    <row r="12" spans="1:25" s="188" customFormat="1" x14ac:dyDescent="0.2">
      <c r="A12" s="209"/>
      <c r="B12" s="214"/>
      <c r="C12" s="213"/>
      <c r="O12" s="210"/>
      <c r="P12" s="210"/>
      <c r="Q12" s="210"/>
      <c r="R12" s="196"/>
      <c r="S12" s="210"/>
      <c r="T12" s="210"/>
      <c r="U12" s="210"/>
      <c r="V12" s="196"/>
      <c r="W12" s="196"/>
      <c r="X12" s="196"/>
      <c r="Y12" s="196"/>
    </row>
    <row r="13" spans="1:25" s="188" customFormat="1" x14ac:dyDescent="0.2">
      <c r="A13" s="209"/>
      <c r="B13" s="214"/>
      <c r="C13" s="213"/>
      <c r="O13" s="210"/>
      <c r="P13" s="210"/>
      <c r="Q13" s="210"/>
      <c r="R13" s="196"/>
      <c r="S13" s="210"/>
      <c r="T13" s="210"/>
      <c r="U13" s="210"/>
      <c r="V13" s="196"/>
      <c r="W13" s="196"/>
      <c r="X13" s="196"/>
      <c r="Y13" s="196"/>
    </row>
    <row r="14" spans="1:25" s="194" customFormat="1" x14ac:dyDescent="0.2">
      <c r="A14" s="215"/>
      <c r="B14" s="212"/>
      <c r="C14" s="216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196"/>
      <c r="S14" s="210"/>
      <c r="T14" s="210"/>
      <c r="U14" s="210"/>
      <c r="V14" s="196"/>
      <c r="W14" s="196"/>
      <c r="X14" s="196"/>
      <c r="Y14" s="196"/>
    </row>
    <row r="15" spans="1:25" s="194" customFormat="1" x14ac:dyDescent="0.2">
      <c r="A15" s="217" t="s">
        <v>99</v>
      </c>
      <c r="B15" s="210" t="s">
        <v>100</v>
      </c>
      <c r="C15" s="216"/>
      <c r="D15" s="188" t="s">
        <v>101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 t="s">
        <v>102</v>
      </c>
      <c r="O15" s="196"/>
      <c r="P15" s="210" t="s">
        <v>103</v>
      </c>
      <c r="Q15" s="210"/>
      <c r="R15" s="196"/>
      <c r="S15" s="196"/>
      <c r="T15" s="210" t="s">
        <v>152</v>
      </c>
      <c r="U15" s="210"/>
      <c r="V15" s="196"/>
      <c r="W15" s="210"/>
      <c r="X15" s="210" t="s">
        <v>104</v>
      </c>
      <c r="Y15" s="210"/>
    </row>
    <row r="16" spans="1:25" s="194" customFormat="1" x14ac:dyDescent="0.2">
      <c r="A16" s="215"/>
      <c r="B16" s="210"/>
      <c r="C16" s="216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</row>
    <row r="17" spans="1:25" x14ac:dyDescent="0.2">
      <c r="A17" s="215" t="str">
        <f>T(B5)</f>
        <v>10 Uhr</v>
      </c>
      <c r="B17" s="212" t="str">
        <f>T(B9)</f>
        <v/>
      </c>
      <c r="C17" s="218" t="s">
        <v>105</v>
      </c>
      <c r="D17" s="212" t="str">
        <f>T(B10)</f>
        <v/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 t="str">
        <f>T(B13)</f>
        <v/>
      </c>
      <c r="P17" s="196" t="s">
        <v>106</v>
      </c>
      <c r="T17" s="196" t="s">
        <v>106</v>
      </c>
      <c r="W17" s="196" t="str">
        <f>IF(O17="","",IF(O17=Q17,"1",IF(O17&gt;Q17,"2","0")))</f>
        <v/>
      </c>
      <c r="X17" s="196" t="s">
        <v>106</v>
      </c>
      <c r="Y17" s="196" t="str">
        <f>IF(Q17="","",IF(O17=Q17,"1",IF(O17&lt;Q17,"2","0")))</f>
        <v/>
      </c>
    </row>
    <row r="18" spans="1:25" x14ac:dyDescent="0.2">
      <c r="A18" s="215"/>
      <c r="B18" s="212" t="str">
        <f>T(B11)</f>
        <v/>
      </c>
      <c r="C18" s="218" t="s">
        <v>105</v>
      </c>
      <c r="D18" s="212" t="str">
        <f>T(B12)</f>
        <v/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 t="str">
        <f>T(B10)</f>
        <v/>
      </c>
      <c r="P18" s="196" t="s">
        <v>106</v>
      </c>
      <c r="T18" s="196" t="s">
        <v>106</v>
      </c>
      <c r="W18" s="196" t="str">
        <f>IF(O18="","",IF(O18=Q18,"1",IF(O18&gt;Q18,"2","0")))</f>
        <v/>
      </c>
      <c r="X18" s="196" t="s">
        <v>106</v>
      </c>
      <c r="Y18" s="196" t="str">
        <f>IF(Q18="","",IF(O18=Q18,"1",IF(O18&lt;Q18,"2","0")))</f>
        <v/>
      </c>
    </row>
    <row r="19" spans="1:25" x14ac:dyDescent="0.2">
      <c r="A19" s="215"/>
      <c r="B19" s="212"/>
      <c r="C19" s="218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25" x14ac:dyDescent="0.2">
      <c r="A20" s="215"/>
      <c r="B20" s="212" t="str">
        <f>T(B13)</f>
        <v/>
      </c>
      <c r="C20" s="218" t="s">
        <v>105</v>
      </c>
      <c r="D20" s="212" t="str">
        <f>T(B9)</f>
        <v/>
      </c>
      <c r="E20" s="212"/>
      <c r="F20" s="212"/>
      <c r="G20" s="212"/>
      <c r="H20" s="212"/>
      <c r="I20" s="212"/>
      <c r="J20" s="212"/>
      <c r="K20" s="212"/>
      <c r="L20" s="212"/>
      <c r="M20" s="212"/>
      <c r="N20" s="212" t="str">
        <f>T(B12)</f>
        <v/>
      </c>
      <c r="P20" s="196" t="s">
        <v>106</v>
      </c>
      <c r="T20" s="196" t="s">
        <v>106</v>
      </c>
      <c r="W20" s="196" t="str">
        <f t="shared" ref="W20:W27" si="0">IF(O20="","",IF(O20=Q20,"1",IF(O20&gt;Q20,"2","0")))</f>
        <v/>
      </c>
      <c r="X20" s="196" t="s">
        <v>106</v>
      </c>
      <c r="Y20" s="196" t="str">
        <f t="shared" ref="Y20:Y27" si="1">IF(Q20="","",IF(O20=Q20,"1",IF(O20&lt;Q20,"2","0")))</f>
        <v/>
      </c>
    </row>
    <row r="21" spans="1:25" x14ac:dyDescent="0.2">
      <c r="B21" s="212" t="str">
        <f>T(B10)</f>
        <v/>
      </c>
      <c r="C21" s="218" t="s">
        <v>105</v>
      </c>
      <c r="D21" s="212" t="str">
        <f>T(B11)</f>
        <v/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 t="str">
        <f>T(B9)</f>
        <v/>
      </c>
      <c r="P21" s="196" t="s">
        <v>106</v>
      </c>
      <c r="T21" s="196" t="s">
        <v>106</v>
      </c>
      <c r="W21" s="196" t="str">
        <f t="shared" si="0"/>
        <v/>
      </c>
      <c r="X21" s="196" t="s">
        <v>106</v>
      </c>
      <c r="Y21" s="196" t="str">
        <f t="shared" si="1"/>
        <v/>
      </c>
    </row>
    <row r="22" spans="1:25" x14ac:dyDescent="0.2">
      <c r="B22" s="212"/>
      <c r="C22" s="218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W22" s="196" t="str">
        <f t="shared" si="0"/>
        <v/>
      </c>
      <c r="Y22" s="196" t="str">
        <f t="shared" si="1"/>
        <v/>
      </c>
    </row>
    <row r="23" spans="1:25" x14ac:dyDescent="0.2">
      <c r="A23" s="215"/>
      <c r="B23" s="212" t="str">
        <f>T(B12)</f>
        <v/>
      </c>
      <c r="C23" s="218" t="s">
        <v>105</v>
      </c>
      <c r="D23" s="212" t="str">
        <f>T(B13)</f>
        <v/>
      </c>
      <c r="E23" s="212"/>
      <c r="F23" s="212"/>
      <c r="G23" s="212"/>
      <c r="H23" s="212"/>
      <c r="I23" s="212"/>
      <c r="J23" s="212"/>
      <c r="K23" s="212"/>
      <c r="L23" s="212"/>
      <c r="M23" s="212"/>
      <c r="N23" s="212" t="str">
        <f>T(B11)</f>
        <v/>
      </c>
      <c r="P23" s="196" t="s">
        <v>106</v>
      </c>
      <c r="T23" s="196" t="s">
        <v>106</v>
      </c>
      <c r="W23" s="196" t="str">
        <f t="shared" si="0"/>
        <v/>
      </c>
      <c r="X23" s="196" t="s">
        <v>106</v>
      </c>
      <c r="Y23" s="196" t="str">
        <f t="shared" si="1"/>
        <v/>
      </c>
    </row>
    <row r="24" spans="1:25" x14ac:dyDescent="0.2">
      <c r="A24" s="215"/>
      <c r="B24" s="212" t="str">
        <f>T(B9)</f>
        <v/>
      </c>
      <c r="C24" s="218" t="s">
        <v>105</v>
      </c>
      <c r="D24" s="212" t="str">
        <f>T(B11)</f>
        <v/>
      </c>
      <c r="E24" s="212"/>
      <c r="F24" s="212"/>
      <c r="G24" s="212"/>
      <c r="H24" s="212"/>
      <c r="I24" s="212"/>
      <c r="J24" s="212"/>
      <c r="K24" s="212"/>
      <c r="L24" s="212"/>
      <c r="M24" s="212"/>
      <c r="N24" s="212" t="str">
        <f>T(B13)</f>
        <v/>
      </c>
      <c r="P24" s="196" t="s">
        <v>106</v>
      </c>
      <c r="T24" s="196" t="s">
        <v>106</v>
      </c>
      <c r="W24" s="196" t="str">
        <f t="shared" si="0"/>
        <v/>
      </c>
      <c r="X24" s="196" t="s">
        <v>106</v>
      </c>
      <c r="Y24" s="196" t="str">
        <f t="shared" si="1"/>
        <v/>
      </c>
    </row>
    <row r="25" spans="1:25" x14ac:dyDescent="0.2">
      <c r="W25" s="196" t="str">
        <f t="shared" si="0"/>
        <v/>
      </c>
      <c r="Y25" s="196" t="str">
        <f t="shared" si="1"/>
        <v/>
      </c>
    </row>
    <row r="26" spans="1:25" x14ac:dyDescent="0.2">
      <c r="A26" s="215"/>
      <c r="B26" s="212" t="str">
        <f>T(B10)</f>
        <v/>
      </c>
      <c r="C26" s="218" t="s">
        <v>105</v>
      </c>
      <c r="D26" s="212" t="str">
        <f>T(B12)</f>
        <v/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 t="str">
        <f>T(B9)</f>
        <v/>
      </c>
      <c r="P26" s="196" t="s">
        <v>106</v>
      </c>
      <c r="R26" s="210"/>
      <c r="T26" s="196" t="s">
        <v>106</v>
      </c>
      <c r="V26" s="210"/>
      <c r="W26" s="196" t="str">
        <f t="shared" si="0"/>
        <v/>
      </c>
      <c r="X26" s="196" t="s">
        <v>106</v>
      </c>
      <c r="Y26" s="196" t="str">
        <f t="shared" si="1"/>
        <v/>
      </c>
    </row>
    <row r="27" spans="1:25" x14ac:dyDescent="0.2">
      <c r="A27" s="215"/>
      <c r="B27" s="212" t="str">
        <f>T(B11)</f>
        <v/>
      </c>
      <c r="C27" s="218" t="s">
        <v>105</v>
      </c>
      <c r="D27" s="212" t="str">
        <f>T(B13)</f>
        <v/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 t="str">
        <f>T(B10)</f>
        <v/>
      </c>
      <c r="P27" s="196" t="s">
        <v>106</v>
      </c>
      <c r="T27" s="196" t="s">
        <v>106</v>
      </c>
      <c r="W27" s="196" t="str">
        <f t="shared" si="0"/>
        <v/>
      </c>
      <c r="X27" s="196" t="s">
        <v>106</v>
      </c>
      <c r="Y27" s="196" t="str">
        <f t="shared" si="1"/>
        <v/>
      </c>
    </row>
    <row r="28" spans="1:25" x14ac:dyDescent="0.2">
      <c r="A28" s="215"/>
      <c r="B28" s="212"/>
      <c r="C28" s="218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</row>
    <row r="29" spans="1:25" x14ac:dyDescent="0.2">
      <c r="A29" s="215"/>
      <c r="B29" s="212" t="str">
        <f>T(B12)</f>
        <v/>
      </c>
      <c r="C29" s="218" t="s">
        <v>105</v>
      </c>
      <c r="D29" s="212" t="str">
        <f>T(B9)</f>
        <v/>
      </c>
      <c r="E29" s="212"/>
      <c r="F29" s="212"/>
      <c r="G29" s="212"/>
      <c r="H29" s="212"/>
      <c r="I29" s="212"/>
      <c r="J29" s="212"/>
      <c r="K29" s="212"/>
      <c r="L29" s="212"/>
      <c r="M29" s="212"/>
      <c r="N29" s="212" t="str">
        <f>T(B11)</f>
        <v/>
      </c>
      <c r="P29" s="196" t="s">
        <v>106</v>
      </c>
      <c r="T29" s="196" t="s">
        <v>106</v>
      </c>
      <c r="W29" s="196" t="str">
        <f>IF(O29="","",IF(O29=Q29,"1",IF(O29&gt;Q29,"2","0")))</f>
        <v/>
      </c>
      <c r="X29" s="196" t="s">
        <v>106</v>
      </c>
      <c r="Y29" s="196" t="str">
        <f>IF(Q29="","",IF(O29=Q29,"1",IF(O29&lt;Q29,"2","0")))</f>
        <v/>
      </c>
    </row>
    <row r="30" spans="1:25" s="196" customFormat="1" x14ac:dyDescent="0.2">
      <c r="A30" s="215" t="s">
        <v>151</v>
      </c>
      <c r="B30" s="212" t="str">
        <f>T(B13)</f>
        <v/>
      </c>
      <c r="C30" s="218" t="s">
        <v>105</v>
      </c>
      <c r="D30" s="212" t="str">
        <f>T(B10)</f>
        <v/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 t="str">
        <f>T(B12)</f>
        <v/>
      </c>
      <c r="P30" s="196" t="s">
        <v>106</v>
      </c>
      <c r="T30" s="196" t="s">
        <v>106</v>
      </c>
      <c r="W30" s="196" t="str">
        <f>IF(O30="","",IF(O30=Q30,"1",IF(O30&gt;Q30,"2","0")))</f>
        <v/>
      </c>
      <c r="X30" s="196" t="s">
        <v>106</v>
      </c>
      <c r="Y30" s="196" t="str">
        <f>IF(Q30="","",IF(O30=Q30,"1",IF(O30&lt;Q30,"2","0")))</f>
        <v/>
      </c>
    </row>
    <row r="31" spans="1:25" s="194" customFormat="1" x14ac:dyDescent="0.2">
      <c r="A31" s="215"/>
      <c r="B31" s="212"/>
      <c r="C31" s="218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</row>
    <row r="32" spans="1:25" s="188" customFormat="1" x14ac:dyDescent="0.2">
      <c r="A32" s="209" t="s">
        <v>91</v>
      </c>
      <c r="B32" s="257">
        <f>Spielplan!C24</f>
        <v>43512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2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</row>
    <row r="33" spans="1:25" s="188" customFormat="1" x14ac:dyDescent="0.2">
      <c r="A33" s="209" t="s">
        <v>92</v>
      </c>
      <c r="B33" s="194" t="s">
        <v>140</v>
      </c>
      <c r="C33" s="213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</row>
    <row r="34" spans="1:25" s="188" customFormat="1" x14ac:dyDescent="0.2">
      <c r="A34" s="209" t="s">
        <v>146</v>
      </c>
      <c r="B34" s="221" t="str">
        <f>Spielplan!C26</f>
        <v>noch offen</v>
      </c>
      <c r="C34" s="213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</row>
    <row r="35" spans="1:25" s="188" customFormat="1" x14ac:dyDescent="0.2">
      <c r="A35" s="209" t="s">
        <v>93</v>
      </c>
      <c r="B35" s="194" t="s">
        <v>147</v>
      </c>
      <c r="C35" s="213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</row>
    <row r="36" spans="1:25" s="188" customFormat="1" x14ac:dyDescent="0.2">
      <c r="A36" s="209" t="s">
        <v>94</v>
      </c>
      <c r="B36" s="259" t="str">
        <f>Spielplan!C25</f>
        <v>10 Uhr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s="188" customFormat="1" x14ac:dyDescent="0.2">
      <c r="A37" s="209" t="s">
        <v>95</v>
      </c>
      <c r="B37" s="188" t="s">
        <v>165</v>
      </c>
      <c r="C37" s="213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</row>
    <row r="38" spans="1:25" s="188" customFormat="1" x14ac:dyDescent="0.2">
      <c r="A38" s="209" t="s">
        <v>96</v>
      </c>
      <c r="B38" s="188" t="str">
        <f>Spielplan!$C$23</f>
        <v>BZM Nord</v>
      </c>
      <c r="C38" s="213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</row>
    <row r="39" spans="1:25" s="194" customFormat="1" x14ac:dyDescent="0.2">
      <c r="A39" s="209" t="s">
        <v>97</v>
      </c>
      <c r="B39" s="210"/>
      <c r="C39" s="216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196"/>
      <c r="P39" s="210"/>
      <c r="Q39" s="210"/>
      <c r="R39" s="196"/>
      <c r="S39" s="196"/>
      <c r="T39" s="210"/>
      <c r="U39" s="210"/>
      <c r="V39" s="196"/>
      <c r="W39" s="196"/>
      <c r="X39" s="196"/>
      <c r="Y39" s="196"/>
    </row>
    <row r="40" spans="1:25" s="194" customFormat="1" x14ac:dyDescent="0.2">
      <c r="A40" s="215"/>
      <c r="B40" s="210"/>
      <c r="C40" s="216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196"/>
      <c r="S40" s="210"/>
      <c r="T40" s="210"/>
      <c r="U40" s="210"/>
      <c r="V40" s="196"/>
      <c r="W40" s="196"/>
      <c r="X40" s="196"/>
      <c r="Y40" s="196"/>
    </row>
    <row r="41" spans="1:25" s="194" customFormat="1" x14ac:dyDescent="0.2">
      <c r="A41" s="217" t="s">
        <v>99</v>
      </c>
      <c r="B41" s="210" t="s">
        <v>100</v>
      </c>
      <c r="C41" s="216"/>
      <c r="D41" s="188" t="s">
        <v>101</v>
      </c>
      <c r="E41" s="210"/>
      <c r="F41" s="210"/>
      <c r="G41" s="210"/>
      <c r="H41" s="210"/>
      <c r="I41" s="210"/>
      <c r="J41" s="210"/>
      <c r="K41" s="210"/>
      <c r="L41" s="210"/>
      <c r="M41" s="210"/>
      <c r="N41" s="210" t="s">
        <v>102</v>
      </c>
      <c r="O41" s="196"/>
      <c r="P41" s="210" t="s">
        <v>103</v>
      </c>
      <c r="Q41" s="210"/>
      <c r="R41" s="196"/>
      <c r="S41" s="196"/>
      <c r="T41" s="210" t="s">
        <v>152</v>
      </c>
      <c r="U41" s="210"/>
      <c r="V41" s="196"/>
      <c r="W41" s="210"/>
      <c r="X41" s="210" t="s">
        <v>104</v>
      </c>
      <c r="Y41" s="210"/>
    </row>
    <row r="42" spans="1:25" s="194" customFormat="1" x14ac:dyDescent="0.2">
      <c r="A42" s="215"/>
      <c r="B42" s="210"/>
      <c r="C42" s="216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</row>
    <row r="43" spans="1:25" x14ac:dyDescent="0.2">
      <c r="A43" s="215" t="str">
        <f>T(B36)</f>
        <v>10 Uhr</v>
      </c>
      <c r="B43" s="212" t="str">
        <f>T(B10)</f>
        <v/>
      </c>
      <c r="C43" s="218" t="s">
        <v>105</v>
      </c>
      <c r="D43" s="212" t="str">
        <f>T(B9)</f>
        <v/>
      </c>
      <c r="E43" s="212"/>
      <c r="F43" s="212"/>
      <c r="G43" s="212"/>
      <c r="H43" s="212"/>
      <c r="I43" s="212"/>
      <c r="J43" s="212"/>
      <c r="K43" s="212"/>
      <c r="L43" s="212"/>
      <c r="M43" s="212"/>
      <c r="N43" s="212" t="str">
        <f>T(B13)</f>
        <v/>
      </c>
      <c r="P43" s="196" t="s">
        <v>106</v>
      </c>
      <c r="T43" s="196" t="s">
        <v>106</v>
      </c>
      <c r="W43" s="196" t="str">
        <f>IF(O43="","",IF(O43=Q43,"1",IF(O43&gt;Q43,"2","0")))</f>
        <v/>
      </c>
      <c r="X43" s="196" t="s">
        <v>106</v>
      </c>
      <c r="Y43" s="196" t="str">
        <f>IF(Q43="","",IF(O43=Q43,"1",IF(O43&lt;Q43,"2","0")))</f>
        <v/>
      </c>
    </row>
    <row r="44" spans="1:25" x14ac:dyDescent="0.2">
      <c r="A44" s="215"/>
      <c r="B44" s="212" t="str">
        <f>T(B12)</f>
        <v/>
      </c>
      <c r="C44" s="218" t="s">
        <v>105</v>
      </c>
      <c r="D44" s="212" t="str">
        <f>T(B11)</f>
        <v/>
      </c>
      <c r="E44" s="212"/>
      <c r="F44" s="212"/>
      <c r="G44" s="212"/>
      <c r="H44" s="212"/>
      <c r="I44" s="212"/>
      <c r="J44" s="212"/>
      <c r="K44" s="212"/>
      <c r="L44" s="212"/>
      <c r="M44" s="212"/>
      <c r="N44" s="212" t="str">
        <f>T(B10)</f>
        <v/>
      </c>
      <c r="P44" s="196" t="s">
        <v>106</v>
      </c>
      <c r="T44" s="196" t="s">
        <v>106</v>
      </c>
      <c r="W44" s="196" t="str">
        <f>IF(O44="","",IF(O44=Q44,"1",IF(O44&gt;Q44,"2","0")))</f>
        <v/>
      </c>
      <c r="X44" s="196" t="s">
        <v>106</v>
      </c>
      <c r="Y44" s="196" t="str">
        <f>IF(Q44="","",IF(O44=Q44,"1",IF(O44&lt;Q44,"2","0")))</f>
        <v/>
      </c>
    </row>
    <row r="45" spans="1:25" x14ac:dyDescent="0.2">
      <c r="A45" s="215"/>
      <c r="B45" s="212"/>
      <c r="C45" s="218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</row>
    <row r="46" spans="1:25" x14ac:dyDescent="0.2">
      <c r="A46" s="215"/>
      <c r="B46" s="212" t="str">
        <f>T(B9)</f>
        <v/>
      </c>
      <c r="C46" s="218" t="s">
        <v>105</v>
      </c>
      <c r="D46" s="212" t="str">
        <f>T(B13)</f>
        <v/>
      </c>
      <c r="E46" s="212"/>
      <c r="F46" s="212"/>
      <c r="G46" s="212"/>
      <c r="H46" s="212"/>
      <c r="I46" s="212"/>
      <c r="J46" s="212"/>
      <c r="K46" s="212"/>
      <c r="L46" s="212"/>
      <c r="M46" s="212"/>
      <c r="N46" s="212" t="str">
        <f>T(B12)</f>
        <v/>
      </c>
      <c r="P46" s="196" t="s">
        <v>106</v>
      </c>
      <c r="T46" s="196" t="s">
        <v>106</v>
      </c>
      <c r="W46" s="196" t="str">
        <f>IF(O46="","",IF(O46=Q46,"1",IF(O46&gt;Q46,"2","0")))</f>
        <v/>
      </c>
      <c r="X46" s="196" t="s">
        <v>106</v>
      </c>
      <c r="Y46" s="196" t="str">
        <f>IF(Q46="","",IF(O46=Q46,"1",IF(O46&lt;Q46,"2","0")))</f>
        <v/>
      </c>
    </row>
    <row r="47" spans="1:25" x14ac:dyDescent="0.2">
      <c r="B47" s="212" t="str">
        <f>T(B11)</f>
        <v/>
      </c>
      <c r="C47" s="218" t="s">
        <v>105</v>
      </c>
      <c r="D47" s="212" t="str">
        <f>T(B10)</f>
        <v/>
      </c>
      <c r="E47" s="212"/>
      <c r="F47" s="212"/>
      <c r="G47" s="212"/>
      <c r="H47" s="212"/>
      <c r="I47" s="212"/>
      <c r="J47" s="212"/>
      <c r="K47" s="212"/>
      <c r="L47" s="212"/>
      <c r="M47" s="212"/>
      <c r="N47" s="212" t="str">
        <f>T(B9)</f>
        <v/>
      </c>
      <c r="P47" s="196" t="s">
        <v>106</v>
      </c>
      <c r="T47" s="196" t="s">
        <v>106</v>
      </c>
      <c r="W47" s="196" t="str">
        <f>IF(O47="","",IF(O47=Q47,"1",IF(O47&gt;Q47,"2","0")))</f>
        <v/>
      </c>
      <c r="X47" s="196" t="s">
        <v>106</v>
      </c>
      <c r="Y47" s="196" t="str">
        <f>IF(Q47="","",IF(O47=Q47,"1",IF(O47&lt;Q47,"2","0")))</f>
        <v/>
      </c>
    </row>
    <row r="48" spans="1:25" x14ac:dyDescent="0.2">
      <c r="B48" s="212"/>
      <c r="C48" s="218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</row>
    <row r="49" spans="1:32" x14ac:dyDescent="0.2">
      <c r="A49" s="215"/>
      <c r="B49" s="212" t="str">
        <f>T(B13)</f>
        <v/>
      </c>
      <c r="C49" s="218" t="s">
        <v>105</v>
      </c>
      <c r="D49" s="212" t="str">
        <f>T(B12)</f>
        <v/>
      </c>
      <c r="E49" s="212"/>
      <c r="F49" s="212"/>
      <c r="G49" s="212"/>
      <c r="H49" s="212"/>
      <c r="I49" s="212"/>
      <c r="J49" s="212"/>
      <c r="K49" s="212"/>
      <c r="L49" s="212"/>
      <c r="M49" s="212"/>
      <c r="N49" s="212" t="str">
        <f>T(B11)</f>
        <v/>
      </c>
      <c r="P49" s="196" t="s">
        <v>106</v>
      </c>
      <c r="T49" s="196" t="s">
        <v>106</v>
      </c>
      <c r="W49" s="196" t="str">
        <f>IF(O49="","",IF(O49=Q49,"1",IF(O49&gt;Q49,"2","0")))</f>
        <v/>
      </c>
      <c r="X49" s="196" t="s">
        <v>106</v>
      </c>
      <c r="Y49" s="196" t="str">
        <f>IF(Q49="","",IF(O49=Q49,"1",IF(O49&lt;Q49,"2","0")))</f>
        <v/>
      </c>
    </row>
    <row r="50" spans="1:32" x14ac:dyDescent="0.2">
      <c r="A50" s="215"/>
      <c r="B50" s="212" t="str">
        <f>T(B11)</f>
        <v/>
      </c>
      <c r="C50" s="218" t="s">
        <v>105</v>
      </c>
      <c r="D50" s="212" t="str">
        <f>T(B9)</f>
        <v/>
      </c>
      <c r="E50" s="212"/>
      <c r="F50" s="212"/>
      <c r="G50" s="212"/>
      <c r="H50" s="212"/>
      <c r="I50" s="212"/>
      <c r="J50" s="212"/>
      <c r="K50" s="212"/>
      <c r="L50" s="212"/>
      <c r="M50" s="212"/>
      <c r="N50" s="212" t="str">
        <f>T(B13)</f>
        <v/>
      </c>
      <c r="P50" s="196" t="s">
        <v>106</v>
      </c>
      <c r="T50" s="196" t="s">
        <v>106</v>
      </c>
      <c r="W50" s="196" t="str">
        <f>IF(O50="","",IF(O50=Q50,"1",IF(O50&gt;Q50,"2","0")))</f>
        <v/>
      </c>
      <c r="X50" s="196" t="s">
        <v>106</v>
      </c>
      <c r="Y50" s="196" t="str">
        <f>IF(Q50="","",IF(O50=Q50,"1",IF(O50&lt;Q50,"2","0")))</f>
        <v/>
      </c>
    </row>
    <row r="51" spans="1:32" x14ac:dyDescent="0.2">
      <c r="B51" s="212"/>
    </row>
    <row r="52" spans="1:32" x14ac:dyDescent="0.2">
      <c r="A52" s="215"/>
      <c r="B52" s="212" t="str">
        <f>T(B12)</f>
        <v/>
      </c>
      <c r="C52" s="218" t="s">
        <v>105</v>
      </c>
      <c r="D52" s="212" t="str">
        <f>T(B10)</f>
        <v/>
      </c>
      <c r="E52" s="212"/>
      <c r="F52" s="212"/>
      <c r="G52" s="212"/>
      <c r="H52" s="212"/>
      <c r="I52" s="212"/>
      <c r="J52" s="212"/>
      <c r="K52" s="212"/>
      <c r="L52" s="212"/>
      <c r="M52" s="212"/>
      <c r="N52" s="212" t="str">
        <f>T(B9)</f>
        <v/>
      </c>
      <c r="P52" s="196" t="s">
        <v>106</v>
      </c>
      <c r="R52" s="210"/>
      <c r="T52" s="196" t="s">
        <v>106</v>
      </c>
      <c r="V52" s="210"/>
      <c r="W52" s="196" t="str">
        <f>IF(O52="","",IF(O52=Q52,"1",IF(O52&gt;Q52,"2","0")))</f>
        <v/>
      </c>
      <c r="X52" s="196" t="s">
        <v>106</v>
      </c>
      <c r="Y52" s="196" t="str">
        <f>IF(Q52="","",IF(O52=Q52,"1",IF(O52&lt;Q52,"2","0")))</f>
        <v/>
      </c>
    </row>
    <row r="53" spans="1:32" x14ac:dyDescent="0.2">
      <c r="A53" s="215"/>
      <c r="B53" s="212" t="str">
        <f>T(B13)</f>
        <v/>
      </c>
      <c r="C53" s="218" t="s">
        <v>105</v>
      </c>
      <c r="D53" s="212" t="str">
        <f>T(B11)</f>
        <v/>
      </c>
      <c r="E53" s="212"/>
      <c r="F53" s="212"/>
      <c r="G53" s="212"/>
      <c r="H53" s="212"/>
      <c r="I53" s="212"/>
      <c r="J53" s="212"/>
      <c r="K53" s="212"/>
      <c r="L53" s="212"/>
      <c r="M53" s="212"/>
      <c r="N53" s="212" t="str">
        <f>T(B10)</f>
        <v/>
      </c>
      <c r="P53" s="196" t="s">
        <v>106</v>
      </c>
      <c r="T53" s="196" t="s">
        <v>106</v>
      </c>
      <c r="W53" s="196" t="str">
        <f>IF(O53="","",IF(O53=Q53,"1",IF(O53&gt;Q53,"2","0")))</f>
        <v/>
      </c>
      <c r="X53" s="196" t="s">
        <v>106</v>
      </c>
      <c r="Y53" s="196" t="str">
        <f>IF(Q53="","",IF(O53=Q53,"1",IF(O53&lt;Q53,"2","0")))</f>
        <v/>
      </c>
    </row>
    <row r="54" spans="1:32" x14ac:dyDescent="0.2">
      <c r="A54" s="215"/>
      <c r="B54" s="212"/>
      <c r="C54" s="218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</row>
    <row r="55" spans="1:32" x14ac:dyDescent="0.2">
      <c r="A55" s="215"/>
      <c r="B55" s="212" t="str">
        <f>T(B9)</f>
        <v/>
      </c>
      <c r="C55" s="218" t="s">
        <v>105</v>
      </c>
      <c r="D55" s="212" t="str">
        <f>T(B12)</f>
        <v/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 t="str">
        <f>T(B11)</f>
        <v/>
      </c>
      <c r="P55" s="196" t="s">
        <v>106</v>
      </c>
      <c r="T55" s="196" t="s">
        <v>106</v>
      </c>
      <c r="W55" s="196" t="str">
        <f>IF(O55="","",IF(O55=Q55,"1",IF(O55&gt;Q55,"2","0")))</f>
        <v/>
      </c>
      <c r="X55" s="196" t="s">
        <v>106</v>
      </c>
      <c r="Y55" s="196" t="str">
        <f>IF(Q55="","",IF(O55=Q55,"1",IF(O55&lt;Q55,"2","0")))</f>
        <v/>
      </c>
    </row>
    <row r="56" spans="1:32" s="196" customFormat="1" x14ac:dyDescent="0.2">
      <c r="A56" s="215"/>
      <c r="B56" s="212" t="str">
        <f>T(B10)</f>
        <v/>
      </c>
      <c r="C56" s="218" t="s">
        <v>105</v>
      </c>
      <c r="D56" s="212" t="str">
        <f>T(B13)</f>
        <v/>
      </c>
      <c r="E56" s="212"/>
      <c r="F56" s="212"/>
      <c r="G56" s="212"/>
      <c r="H56" s="212"/>
      <c r="I56" s="212"/>
      <c r="J56" s="212"/>
      <c r="K56" s="212"/>
      <c r="L56" s="212"/>
      <c r="M56" s="212"/>
      <c r="N56" s="212" t="str">
        <f>T(B12)</f>
        <v/>
      </c>
      <c r="P56" s="196" t="s">
        <v>106</v>
      </c>
      <c r="T56" s="196" t="s">
        <v>106</v>
      </c>
      <c r="W56" s="196" t="str">
        <f>IF(O56="","",IF(O56=Q56,"1",IF(O56&gt;Q56,"2","0")))</f>
        <v/>
      </c>
      <c r="X56" s="196" t="s">
        <v>106</v>
      </c>
      <c r="Y56" s="196" t="str">
        <f>IF(Q56="","",IF(O56=Q56,"1",IF(O56&lt;Q56,"2","0")))</f>
        <v/>
      </c>
    </row>
    <row r="57" spans="1:32" x14ac:dyDescent="0.2">
      <c r="A57" s="215"/>
      <c r="B57" s="212"/>
      <c r="C57" s="218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</row>
    <row r="58" spans="1:32" x14ac:dyDescent="0.2">
      <c r="A58" s="215" t="s">
        <v>107</v>
      </c>
      <c r="B58" s="212"/>
      <c r="C58" s="218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P58" s="196" t="s">
        <v>108</v>
      </c>
      <c r="T58" s="196" t="s">
        <v>108</v>
      </c>
      <c r="X58" s="196" t="s">
        <v>104</v>
      </c>
      <c r="Z58" s="196"/>
      <c r="AA58" s="196"/>
      <c r="AB58" s="196"/>
      <c r="AC58" s="196"/>
      <c r="AD58" s="196"/>
      <c r="AE58" s="196"/>
      <c r="AF58" s="196"/>
    </row>
    <row r="59" spans="1:32" x14ac:dyDescent="0.2">
      <c r="A59" s="215"/>
      <c r="B59" s="195" t="str">
        <f>T(B9)</f>
        <v/>
      </c>
      <c r="D59" s="222" t="str">
        <f>W17</f>
        <v/>
      </c>
      <c r="E59" s="222" t="str">
        <f>Y20</f>
        <v/>
      </c>
      <c r="F59" s="222" t="str">
        <f>W24</f>
        <v/>
      </c>
      <c r="G59" s="222" t="str">
        <f>Y29</f>
        <v/>
      </c>
      <c r="H59" s="222" t="str">
        <f>Y43</f>
        <v/>
      </c>
      <c r="I59" s="222" t="str">
        <f>W46</f>
        <v/>
      </c>
      <c r="J59" s="222" t="str">
        <f>Y50</f>
        <v/>
      </c>
      <c r="K59" s="222" t="str">
        <f>W55</f>
        <v/>
      </c>
      <c r="L59" s="223"/>
      <c r="M59" s="223"/>
      <c r="P59" s="196" t="s">
        <v>106</v>
      </c>
      <c r="S59" s="196">
        <f>SUM(S17+U20+S24+U29+U43+S46+U50+S55)</f>
        <v>0</v>
      </c>
      <c r="T59" s="196" t="s">
        <v>106</v>
      </c>
      <c r="U59" s="196">
        <f>SUM(U17+S20+U24+S29+S43+U46+S50+U55)</f>
        <v>0</v>
      </c>
      <c r="W59" s="196" t="e">
        <f>SUM(W17+Y20+W24+Y29+Y43+W46+Y50+W55)</f>
        <v>#VALUE!</v>
      </c>
      <c r="X59" s="196" t="s">
        <v>106</v>
      </c>
      <c r="Y59" s="196" t="e">
        <f>SUM(Y17+W20+Y24+W29+W43+Y46+W50+Y55)</f>
        <v>#VALUE!</v>
      </c>
      <c r="Z59" s="196"/>
      <c r="AA59" s="196"/>
      <c r="AB59" s="196"/>
      <c r="AC59" s="196"/>
      <c r="AD59" s="196"/>
      <c r="AE59" s="196"/>
      <c r="AF59" s="196"/>
    </row>
    <row r="60" spans="1:32" x14ac:dyDescent="0.2">
      <c r="A60" s="215"/>
      <c r="B60" s="212" t="str">
        <f>T(B10)</f>
        <v/>
      </c>
      <c r="C60" s="218"/>
      <c r="D60" s="222" t="str">
        <f>Y17</f>
        <v/>
      </c>
      <c r="E60" s="224" t="str">
        <f>W21</f>
        <v/>
      </c>
      <c r="F60" s="224" t="str">
        <f>W26</f>
        <v/>
      </c>
      <c r="G60" s="224" t="str">
        <f>Y30</f>
        <v/>
      </c>
      <c r="H60" s="224" t="str">
        <f>W43</f>
        <v/>
      </c>
      <c r="I60" s="224" t="str">
        <f>Y47</f>
        <v/>
      </c>
      <c r="J60" s="224" t="str">
        <f>Y52</f>
        <v/>
      </c>
      <c r="K60" s="224" t="str">
        <f>W56</f>
        <v/>
      </c>
      <c r="L60" s="225"/>
      <c r="M60" s="225"/>
      <c r="N60" s="225"/>
      <c r="P60" s="196" t="s">
        <v>106</v>
      </c>
      <c r="R60" s="210"/>
      <c r="S60" s="196">
        <f>SUM(U17+S21+S26+U30+S43+U47+U52+S56)</f>
        <v>0</v>
      </c>
      <c r="T60" s="196" t="s">
        <v>106</v>
      </c>
      <c r="U60" s="196">
        <f>SUM(S17+U21+U26+S30+U43+S47+S52+U56)</f>
        <v>0</v>
      </c>
      <c r="V60" s="210"/>
      <c r="W60" s="196" t="e">
        <f>SUM(Y17+W21+W26+Y30+W43+Y47+Y52+W56)</f>
        <v>#VALUE!</v>
      </c>
      <c r="X60" s="196" t="s">
        <v>106</v>
      </c>
      <c r="Y60" s="196" t="e">
        <f>SUM(W17+Y21+Y26+W30+Y43+W47+W52+Y56)</f>
        <v>#VALUE!</v>
      </c>
      <c r="Z60" s="196"/>
      <c r="AA60" s="196"/>
      <c r="AB60" s="196"/>
      <c r="AC60" s="196"/>
      <c r="AD60" s="196"/>
      <c r="AE60" s="196"/>
      <c r="AF60" s="196"/>
    </row>
    <row r="61" spans="1:32" x14ac:dyDescent="0.2">
      <c r="A61" s="215"/>
      <c r="B61" s="212" t="str">
        <f>T(B11)</f>
        <v/>
      </c>
      <c r="C61" s="218"/>
      <c r="D61" s="224" t="str">
        <f>W18</f>
        <v/>
      </c>
      <c r="E61" s="224" t="str">
        <f>Y21</f>
        <v/>
      </c>
      <c r="F61" s="224" t="str">
        <f>Y24</f>
        <v/>
      </c>
      <c r="G61" s="224" t="str">
        <f>W27</f>
        <v/>
      </c>
      <c r="H61" s="224" t="str">
        <f>Y44</f>
        <v/>
      </c>
      <c r="I61" s="224" t="str">
        <f>W47</f>
        <v/>
      </c>
      <c r="J61" s="224" t="str">
        <f>W50</f>
        <v/>
      </c>
      <c r="K61" s="224" t="str">
        <f>Y53</f>
        <v/>
      </c>
      <c r="L61" s="225"/>
      <c r="M61" s="225"/>
      <c r="N61" s="212"/>
      <c r="P61" s="196" t="s">
        <v>106</v>
      </c>
      <c r="S61" s="196">
        <f>SUM(S18+U21+U24+S27+U44+S47+S50+U53)</f>
        <v>0</v>
      </c>
      <c r="T61" s="196" t="s">
        <v>106</v>
      </c>
      <c r="U61" s="196">
        <f>SUM(U18+S21+S24+U27+S44+U47+U50+S53)</f>
        <v>0</v>
      </c>
      <c r="W61" s="196" t="e">
        <f>SUM(W18+Y21+Y24+W27+Y44+W47+W50+Y53)</f>
        <v>#VALUE!</v>
      </c>
      <c r="X61" s="196" t="s">
        <v>106</v>
      </c>
      <c r="Y61" s="196" t="e">
        <f>SUM(Y18+W21+W24+Y27+W44+Y47+Y50+W53)</f>
        <v>#VALUE!</v>
      </c>
      <c r="Z61" s="196"/>
      <c r="AA61" s="196"/>
      <c r="AB61" s="196"/>
      <c r="AC61" s="196"/>
      <c r="AD61" s="196"/>
      <c r="AE61" s="196"/>
      <c r="AF61" s="196"/>
    </row>
    <row r="62" spans="1:32" x14ac:dyDescent="0.2">
      <c r="A62" s="215"/>
      <c r="B62" s="212" t="str">
        <f>T(B12)</f>
        <v/>
      </c>
      <c r="C62" s="218"/>
      <c r="D62" s="224" t="str">
        <f>Y18</f>
        <v/>
      </c>
      <c r="E62" s="224" t="str">
        <f>W23</f>
        <v/>
      </c>
      <c r="F62" s="224" t="str">
        <f>Y26</f>
        <v/>
      </c>
      <c r="G62" s="224" t="str">
        <f>W29</f>
        <v/>
      </c>
      <c r="H62" s="224" t="str">
        <f>W44</f>
        <v/>
      </c>
      <c r="I62" s="224" t="str">
        <f>Y49</f>
        <v/>
      </c>
      <c r="J62" s="224" t="str">
        <f>W52</f>
        <v/>
      </c>
      <c r="K62" s="224" t="str">
        <f>Y55</f>
        <v/>
      </c>
      <c r="L62" s="225"/>
      <c r="M62" s="225"/>
      <c r="N62" s="212"/>
      <c r="P62" s="196" t="s">
        <v>106</v>
      </c>
      <c r="S62" s="196">
        <f>SUM(U18+S23+U26+S29+S44+U49+S52+U55)</f>
        <v>0</v>
      </c>
      <c r="T62" s="196" t="s">
        <v>106</v>
      </c>
      <c r="U62" s="196">
        <f>SUM(S18+U23+S26+U29+U44+S49+U52+S55)</f>
        <v>0</v>
      </c>
      <c r="W62" s="196" t="e">
        <f>SUM(Y18+W23+Y26+W29+W44+Y49+W52+Y55)</f>
        <v>#VALUE!</v>
      </c>
      <c r="X62" s="196" t="s">
        <v>106</v>
      </c>
      <c r="Y62" s="196" t="e">
        <f>SUM(W18+Y23+W26+Y29+Y44+W49+Y52+W55)</f>
        <v>#VALUE!</v>
      </c>
      <c r="Z62" s="196"/>
      <c r="AA62" s="196"/>
      <c r="AB62" s="196"/>
      <c r="AC62" s="196"/>
      <c r="AD62" s="196"/>
      <c r="AE62" s="196"/>
      <c r="AF62" s="196"/>
    </row>
    <row r="63" spans="1:32" x14ac:dyDescent="0.2">
      <c r="A63" s="215"/>
      <c r="B63" s="195" t="str">
        <f>T(B13)</f>
        <v/>
      </c>
      <c r="D63" s="222" t="str">
        <f>W20</f>
        <v/>
      </c>
      <c r="E63" s="222" t="str">
        <f>Y23</f>
        <v/>
      </c>
      <c r="F63" s="222" t="str">
        <f>Y27</f>
        <v/>
      </c>
      <c r="G63" s="222" t="str">
        <f>W30</f>
        <v/>
      </c>
      <c r="H63" s="222" t="str">
        <f>Y46</f>
        <v/>
      </c>
      <c r="I63" s="222" t="str">
        <f>W49</f>
        <v/>
      </c>
      <c r="J63" s="222" t="str">
        <f>W53</f>
        <v/>
      </c>
      <c r="K63" s="222" t="str">
        <f>Y56</f>
        <v/>
      </c>
      <c r="L63" s="223"/>
      <c r="M63" s="223"/>
      <c r="P63" s="196" t="s">
        <v>106</v>
      </c>
      <c r="S63" s="196">
        <f>SUM(S20+U23+U27+S30+U46+S49+S53+U56)</f>
        <v>0</v>
      </c>
      <c r="T63" s="196" t="s">
        <v>106</v>
      </c>
      <c r="U63" s="196">
        <f>SUM(U20+S23+S27+U30+S46+U49+U53+S56)</f>
        <v>0</v>
      </c>
      <c r="W63" s="196" t="e">
        <f>SUM(W20+Y23+Y27+W30+Y46+W49+W53+Y56)</f>
        <v>#VALUE!</v>
      </c>
      <c r="X63" s="196" t="s">
        <v>106</v>
      </c>
      <c r="Y63" s="196" t="e">
        <f>SUM(Y20+W23+W27+Y30+W46+Y49+Y53+W56)</f>
        <v>#VALUE!</v>
      </c>
      <c r="Z63" s="196"/>
      <c r="AA63" s="196"/>
      <c r="AB63" s="196"/>
      <c r="AC63" s="196"/>
      <c r="AD63" s="196"/>
      <c r="AE63" s="196"/>
      <c r="AF63" s="196"/>
    </row>
    <row r="64" spans="1:32" s="194" customFormat="1" x14ac:dyDescent="0.2">
      <c r="A64" s="215"/>
      <c r="B64" s="212"/>
      <c r="C64" s="218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0"/>
      <c r="P64" s="196"/>
      <c r="Q64" s="210"/>
      <c r="R64" s="196"/>
      <c r="S64" s="210"/>
      <c r="T64" s="196"/>
      <c r="U64" s="210"/>
      <c r="V64" s="196"/>
      <c r="W64" s="196"/>
      <c r="X64" s="196"/>
      <c r="Y64" s="196"/>
    </row>
    <row r="65" spans="1:25" x14ac:dyDescent="0.2">
      <c r="A65" s="215"/>
      <c r="B65" s="212"/>
      <c r="C65" s="218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</row>
    <row r="67" spans="1:25" x14ac:dyDescent="0.2">
      <c r="A67" s="215"/>
      <c r="B67" s="212"/>
      <c r="C67" s="218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R67" s="210"/>
      <c r="V67" s="210"/>
    </row>
    <row r="68" spans="1:25" x14ac:dyDescent="0.2">
      <c r="A68" s="215"/>
      <c r="B68" s="212"/>
      <c r="C68" s="218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</row>
    <row r="69" spans="1:25" x14ac:dyDescent="0.2">
      <c r="A69" s="215"/>
      <c r="B69" s="212"/>
      <c r="C69" s="218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</row>
    <row r="71" spans="1:25" x14ac:dyDescent="0.2">
      <c r="A71" s="215"/>
      <c r="B71" s="212"/>
      <c r="C71" s="218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R71" s="210"/>
      <c r="V71" s="210"/>
    </row>
    <row r="73" spans="1:25" x14ac:dyDescent="0.2">
      <c r="A73" s="215"/>
      <c r="B73" s="212"/>
      <c r="C73" s="218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R73" s="210"/>
      <c r="V73" s="210"/>
      <c r="W73" s="210"/>
      <c r="X73" s="210"/>
      <c r="Y73" s="210"/>
    </row>
    <row r="74" spans="1:25" s="188" customFormat="1" x14ac:dyDescent="0.2">
      <c r="A74" s="209"/>
      <c r="C74" s="213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</row>
    <row r="75" spans="1:25" s="188" customFormat="1" x14ac:dyDescent="0.2">
      <c r="A75" s="209"/>
      <c r="C75" s="213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</row>
    <row r="76" spans="1:25" s="188" customFormat="1" x14ac:dyDescent="0.2">
      <c r="A76" s="209"/>
      <c r="C76" s="213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</row>
    <row r="77" spans="1:25" s="188" customFormat="1" x14ac:dyDescent="0.2">
      <c r="A77" s="209"/>
      <c r="C77" s="213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</row>
    <row r="78" spans="1:25" s="188" customFormat="1" x14ac:dyDescent="0.2">
      <c r="A78" s="209"/>
      <c r="C78" s="213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</row>
    <row r="79" spans="1:25" s="188" customFormat="1" x14ac:dyDescent="0.2">
      <c r="A79" s="209"/>
      <c r="C79" s="213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</row>
    <row r="80" spans="1:25" s="188" customFormat="1" x14ac:dyDescent="0.2">
      <c r="A80" s="209"/>
      <c r="C80" s="213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</row>
    <row r="81" spans="1:25" s="188" customFormat="1" x14ac:dyDescent="0.2">
      <c r="A81" s="209"/>
      <c r="C81" s="213"/>
      <c r="O81" s="210"/>
      <c r="P81" s="210"/>
      <c r="Q81" s="210"/>
      <c r="R81" s="196"/>
      <c r="S81" s="210"/>
      <c r="T81" s="210"/>
      <c r="U81" s="210"/>
      <c r="V81" s="196"/>
      <c r="W81" s="196"/>
      <c r="X81" s="196"/>
      <c r="Y81" s="196"/>
    </row>
    <row r="82" spans="1:25" s="188" customFormat="1" x14ac:dyDescent="0.2">
      <c r="A82" s="209"/>
      <c r="C82" s="213"/>
      <c r="O82" s="210"/>
      <c r="P82" s="210"/>
      <c r="Q82" s="210"/>
      <c r="R82" s="196"/>
      <c r="S82" s="210"/>
      <c r="T82" s="210"/>
      <c r="U82" s="210"/>
      <c r="V82" s="196"/>
      <c r="W82" s="196"/>
      <c r="X82" s="196"/>
      <c r="Y82" s="196"/>
    </row>
    <row r="83" spans="1:25" s="188" customFormat="1" x14ac:dyDescent="0.2">
      <c r="A83" s="209"/>
      <c r="C83" s="213"/>
      <c r="O83" s="210"/>
      <c r="P83" s="210"/>
      <c r="Q83" s="210"/>
      <c r="R83" s="196"/>
      <c r="S83" s="210"/>
      <c r="T83" s="210"/>
      <c r="U83" s="210"/>
      <c r="V83" s="196"/>
      <c r="W83" s="196"/>
      <c r="X83" s="196"/>
      <c r="Y83" s="196"/>
    </row>
  </sheetData>
  <mergeCells count="6">
    <mergeCell ref="B36:M36"/>
    <mergeCell ref="B1:M1"/>
    <mergeCell ref="B2:M2"/>
    <mergeCell ref="B4:M4"/>
    <mergeCell ref="B5:M5"/>
    <mergeCell ref="B32:M32"/>
  </mergeCells>
  <phoneticPr fontId="30" type="noConversion"/>
  <pageMargins left="0.23622047244094491" right="0.23622047244094491" top="0.55118110236220474" bottom="0.51181102362204722" header="0.15748031496062992" footer="0.31496062992125984"/>
  <pageSetup paperSize="9" scale="90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workbookViewId="0">
      <selection sqref="A1:A65536"/>
    </sheetView>
  </sheetViews>
  <sheetFormatPr baseColWidth="10" defaultColWidth="11.42578125" defaultRowHeight="12.75" x14ac:dyDescent="0.2"/>
  <cols>
    <col min="1" max="1" width="11.5703125" style="9" customWidth="1"/>
    <col min="2" max="2" width="3.85546875" style="9" customWidth="1"/>
    <col min="3" max="3" width="23.85546875" style="10" customWidth="1"/>
    <col min="4" max="4" width="4.85546875" style="25" bestFit="1" customWidth="1"/>
    <col min="5" max="5" width="24.42578125" style="9" customWidth="1"/>
    <col min="6" max="6" width="3.5703125" style="10" customWidth="1"/>
    <col min="7" max="7" width="25.140625" style="21" customWidth="1"/>
    <col min="8" max="8" width="3.140625" style="9" customWidth="1"/>
    <col min="9" max="9" width="25.85546875" style="10" customWidth="1"/>
    <col min="10" max="10" width="3.85546875" style="21" customWidth="1"/>
    <col min="11" max="11" width="15.85546875" style="9" customWidth="1"/>
    <col min="12" max="12" width="3.28515625" style="10" customWidth="1"/>
    <col min="13" max="13" width="5.140625" style="12" customWidth="1"/>
    <col min="14" max="14" width="18.7109375" style="10" customWidth="1"/>
    <col min="15" max="15" width="2.85546875" style="12" customWidth="1"/>
    <col min="16" max="16" width="19" style="10" customWidth="1"/>
    <col min="17" max="16384" width="11.42578125" style="10"/>
  </cols>
  <sheetData>
    <row r="2" spans="1:16" s="14" customFormat="1" ht="15.75" x14ac:dyDescent="0.25">
      <c r="A2" s="8" t="s">
        <v>2</v>
      </c>
      <c r="B2" s="13"/>
      <c r="D2" s="97"/>
      <c r="G2" s="73"/>
      <c r="H2" s="13"/>
      <c r="J2" s="73"/>
      <c r="K2" s="13"/>
      <c r="M2" s="13"/>
      <c r="O2" s="13"/>
    </row>
    <row r="3" spans="1:16" s="8" customFormat="1" x14ac:dyDescent="0.2">
      <c r="B3" s="2"/>
      <c r="C3" s="8" t="s">
        <v>132</v>
      </c>
      <c r="D3" s="98"/>
      <c r="E3" s="8" t="s">
        <v>133</v>
      </c>
      <c r="G3" s="8" t="s">
        <v>134</v>
      </c>
      <c r="I3" s="8" t="s">
        <v>135</v>
      </c>
      <c r="J3" s="79"/>
      <c r="M3" s="2"/>
      <c r="O3" s="2"/>
    </row>
    <row r="4" spans="1:16" s="65" customFormat="1" x14ac:dyDescent="0.2">
      <c r="A4" s="99"/>
      <c r="B4" s="78" t="s">
        <v>28</v>
      </c>
      <c r="C4" s="11"/>
      <c r="D4" s="78" t="s">
        <v>28</v>
      </c>
      <c r="E4" s="81"/>
      <c r="F4" s="78" t="s">
        <v>28</v>
      </c>
      <c r="G4" s="21"/>
      <c r="H4" s="78" t="s">
        <v>28</v>
      </c>
      <c r="I4" s="11"/>
      <c r="J4" s="106"/>
      <c r="K4" s="106"/>
      <c r="L4" s="122"/>
      <c r="M4" s="99"/>
      <c r="O4" s="99"/>
      <c r="P4" s="100"/>
    </row>
    <row r="5" spans="1:16" s="65" customFormat="1" x14ac:dyDescent="0.2">
      <c r="A5" s="99"/>
      <c r="B5" s="78" t="s">
        <v>29</v>
      </c>
      <c r="C5" s="11"/>
      <c r="D5" s="78" t="s">
        <v>29</v>
      </c>
      <c r="E5" s="11"/>
      <c r="F5" s="78" t="s">
        <v>29</v>
      </c>
      <c r="G5" s="81"/>
      <c r="H5" s="78" t="s">
        <v>29</v>
      </c>
      <c r="I5" s="106"/>
      <c r="J5" s="106"/>
      <c r="K5" s="106"/>
      <c r="L5" s="122"/>
      <c r="M5" s="99"/>
      <c r="O5" s="99"/>
      <c r="P5" s="100"/>
    </row>
    <row r="6" spans="1:16" s="66" customFormat="1" x14ac:dyDescent="0.2">
      <c r="A6" s="145"/>
      <c r="B6" s="78" t="s">
        <v>34</v>
      </c>
      <c r="C6" s="11"/>
      <c r="D6" s="78" t="s">
        <v>34</v>
      </c>
      <c r="E6" s="21"/>
      <c r="F6" s="78" t="s">
        <v>34</v>
      </c>
      <c r="G6" s="21"/>
      <c r="H6" s="78" t="s">
        <v>34</v>
      </c>
      <c r="I6" s="21"/>
      <c r="J6" s="11"/>
      <c r="K6" s="11"/>
      <c r="L6" s="122"/>
      <c r="M6" s="22"/>
      <c r="O6" s="22"/>
      <c r="P6" s="15"/>
    </row>
    <row r="7" spans="1:16" s="66" customFormat="1" x14ac:dyDescent="0.2">
      <c r="A7" s="145"/>
      <c r="B7" s="78" t="s">
        <v>39</v>
      </c>
      <c r="C7" s="11"/>
      <c r="D7" s="78" t="s">
        <v>39</v>
      </c>
      <c r="E7" s="81"/>
      <c r="F7" s="78" t="s">
        <v>39</v>
      </c>
      <c r="G7" s="11"/>
      <c r="H7" s="78" t="s">
        <v>39</v>
      </c>
      <c r="I7" s="21"/>
      <c r="J7" s="21"/>
      <c r="K7" s="21"/>
      <c r="L7" s="122"/>
      <c r="M7" s="22"/>
      <c r="O7" s="22"/>
      <c r="P7" s="21"/>
    </row>
    <row r="8" spans="1:16" s="66" customFormat="1" x14ac:dyDescent="0.2">
      <c r="A8" s="145"/>
      <c r="B8" s="9" t="s">
        <v>45</v>
      </c>
      <c r="C8" s="21"/>
      <c r="D8" s="78" t="s">
        <v>45</v>
      </c>
      <c r="E8" s="157"/>
      <c r="F8" s="78" t="s">
        <v>45</v>
      </c>
      <c r="G8" s="21"/>
      <c r="H8" s="1" t="s">
        <v>45</v>
      </c>
      <c r="I8" s="157"/>
      <c r="J8" s="21"/>
      <c r="K8" s="21"/>
      <c r="L8" s="122"/>
      <c r="M8" s="22"/>
      <c r="O8" s="22"/>
      <c r="P8" s="21"/>
    </row>
    <row r="9" spans="1:16" s="66" customFormat="1" x14ac:dyDescent="0.2">
      <c r="A9" s="145"/>
      <c r="B9" s="78"/>
      <c r="C9" s="21"/>
      <c r="F9" s="8"/>
      <c r="G9" s="8"/>
      <c r="H9" s="78"/>
      <c r="I9" s="21"/>
      <c r="J9" s="11"/>
      <c r="K9" s="11"/>
      <c r="M9" s="22"/>
      <c r="O9" s="22"/>
      <c r="P9" s="15"/>
    </row>
    <row r="10" spans="1:16" s="66" customFormat="1" x14ac:dyDescent="0.2">
      <c r="A10" s="21"/>
      <c r="C10" s="11"/>
      <c r="D10" s="25"/>
      <c r="E10" s="9"/>
      <c r="F10" s="11"/>
      <c r="G10" s="24"/>
      <c r="H10" s="8"/>
      <c r="I10" s="8"/>
      <c r="J10" s="9"/>
      <c r="K10" s="98"/>
      <c r="L10" s="24"/>
      <c r="M10" s="9"/>
      <c r="N10" s="21"/>
      <c r="O10" s="22"/>
      <c r="P10" s="15"/>
    </row>
    <row r="11" spans="1:16" s="24" customFormat="1" x14ac:dyDescent="0.2">
      <c r="A11" s="79" t="s">
        <v>137</v>
      </c>
      <c r="B11" s="104"/>
      <c r="C11" s="3" t="s">
        <v>136</v>
      </c>
      <c r="D11" s="87"/>
      <c r="E11" s="3" t="s">
        <v>136</v>
      </c>
      <c r="F11" s="151"/>
      <c r="G11" s="107" t="s">
        <v>142</v>
      </c>
      <c r="H11" s="87"/>
      <c r="I11" s="3" t="s">
        <v>143</v>
      </c>
      <c r="J11" s="104"/>
      <c r="K11" s="106"/>
      <c r="L11" s="16"/>
      <c r="M11" s="30"/>
      <c r="O11" s="30"/>
      <c r="P11" s="16"/>
    </row>
    <row r="12" spans="1:16" s="24" customFormat="1" x14ac:dyDescent="0.2">
      <c r="B12" s="104"/>
      <c r="C12" s="11"/>
      <c r="D12" s="104"/>
      <c r="E12" s="21"/>
      <c r="F12" s="16"/>
      <c r="G12" s="21"/>
      <c r="H12" s="104"/>
      <c r="I12" s="21"/>
      <c r="J12" s="104"/>
      <c r="K12" s="21"/>
      <c r="L12" s="16"/>
      <c r="M12" s="30"/>
      <c r="O12" s="30"/>
      <c r="P12" s="16"/>
    </row>
    <row r="13" spans="1:16" s="21" customFormat="1" x14ac:dyDescent="0.2">
      <c r="A13" s="25"/>
      <c r="B13" s="104"/>
      <c r="C13" s="11"/>
      <c r="D13" s="104"/>
      <c r="E13" s="81"/>
      <c r="H13" s="104"/>
      <c r="I13" s="11"/>
      <c r="J13" s="104"/>
      <c r="K13" s="106"/>
      <c r="M13" s="23"/>
      <c r="O13" s="23"/>
      <c r="P13" s="15"/>
    </row>
    <row r="14" spans="1:16" s="21" customFormat="1" x14ac:dyDescent="0.2">
      <c r="A14" s="25"/>
      <c r="B14" s="104"/>
      <c r="C14" s="11"/>
      <c r="D14" s="104"/>
      <c r="F14" s="15"/>
      <c r="G14" s="81"/>
      <c r="H14" s="104"/>
      <c r="J14" s="104"/>
      <c r="K14" s="11"/>
      <c r="L14" s="15"/>
      <c r="M14" s="23"/>
      <c r="O14" s="23"/>
      <c r="P14" s="15"/>
    </row>
    <row r="15" spans="1:16" s="26" customFormat="1" x14ac:dyDescent="0.2">
      <c r="A15" s="98"/>
      <c r="B15" s="104"/>
      <c r="C15" s="81"/>
      <c r="D15" s="104"/>
      <c r="E15" s="11"/>
      <c r="F15" s="21"/>
      <c r="G15" s="11"/>
      <c r="H15" s="104"/>
      <c r="I15" s="157"/>
      <c r="J15" s="104"/>
      <c r="K15" s="21"/>
      <c r="L15" s="15"/>
      <c r="M15" s="23"/>
      <c r="O15" s="23"/>
    </row>
    <row r="16" spans="1:16" s="6" customFormat="1" x14ac:dyDescent="0.2">
      <c r="A16" s="2"/>
      <c r="B16" s="104"/>
      <c r="C16" s="11"/>
      <c r="D16" s="104"/>
      <c r="E16" s="106"/>
      <c r="G16" s="21"/>
      <c r="H16" s="104"/>
      <c r="J16" s="104"/>
      <c r="K16" s="11"/>
      <c r="L16" s="10"/>
      <c r="M16" s="12"/>
      <c r="O16" s="12"/>
      <c r="P16" s="17"/>
    </row>
    <row r="17" spans="1:16" s="6" customFormat="1" x14ac:dyDescent="0.2">
      <c r="A17" s="2"/>
      <c r="B17" s="8"/>
      <c r="C17" s="21"/>
      <c r="D17" s="3"/>
      <c r="E17" s="21"/>
      <c r="G17" s="26"/>
      <c r="H17" s="12"/>
      <c r="J17" s="26"/>
      <c r="K17" s="12"/>
      <c r="L17" s="10"/>
      <c r="M17" s="12"/>
      <c r="O17" s="12"/>
      <c r="P17" s="17"/>
    </row>
    <row r="18" spans="1:16" s="6" customFormat="1" x14ac:dyDescent="0.2">
      <c r="A18" s="3"/>
      <c r="B18" s="12"/>
      <c r="C18" s="141"/>
      <c r="D18" s="23"/>
      <c r="E18" s="141"/>
      <c r="G18" s="141"/>
      <c r="H18" s="12"/>
      <c r="I18" s="141"/>
      <c r="J18" s="26"/>
      <c r="K18" s="12"/>
      <c r="L18" s="10"/>
      <c r="M18" s="12"/>
      <c r="O18" s="12"/>
      <c r="P18" s="17"/>
    </row>
    <row r="19" spans="1:16" s="6" customFormat="1" x14ac:dyDescent="0.2">
      <c r="A19" s="2"/>
      <c r="B19" s="12"/>
      <c r="C19" s="2"/>
      <c r="D19" s="23"/>
      <c r="E19" s="2"/>
      <c r="G19" s="2"/>
      <c r="H19" s="12"/>
      <c r="J19" s="26"/>
      <c r="K19" s="12"/>
      <c r="L19" s="10"/>
      <c r="M19" s="12"/>
      <c r="O19" s="12"/>
      <c r="P19" s="18"/>
    </row>
    <row r="20" spans="1:16" s="6" customFormat="1" x14ac:dyDescent="0.2">
      <c r="A20" s="2"/>
      <c r="B20" s="2" t="s">
        <v>111</v>
      </c>
      <c r="C20" s="152"/>
      <c r="D20" s="98" t="s">
        <v>112</v>
      </c>
      <c r="E20" s="152"/>
      <c r="G20" s="95"/>
      <c r="H20" s="78"/>
      <c r="I20" s="158"/>
      <c r="J20" s="26"/>
      <c r="K20" s="12"/>
      <c r="M20" s="12"/>
      <c r="N20" s="67"/>
      <c r="O20" s="12"/>
      <c r="P20" s="18"/>
    </row>
    <row r="21" spans="1:16" s="6" customFormat="1" ht="13.5" thickBot="1" x14ac:dyDescent="0.25">
      <c r="A21" s="2"/>
      <c r="B21" s="12"/>
      <c r="C21" s="128"/>
      <c r="D21" s="23"/>
      <c r="E21" s="128"/>
      <c r="G21" s="128"/>
      <c r="H21" s="12"/>
      <c r="J21" s="26"/>
      <c r="K21" s="12"/>
      <c r="M21" s="12"/>
      <c r="N21" s="67"/>
      <c r="O21" s="12"/>
      <c r="P21" s="18"/>
    </row>
    <row r="22" spans="1:16" ht="15.75" x14ac:dyDescent="0.25">
      <c r="A22" s="129"/>
      <c r="B22" s="130"/>
      <c r="C22" s="131"/>
      <c r="D22" s="131"/>
      <c r="E22" s="130"/>
      <c r="F22" s="132"/>
      <c r="G22" s="131"/>
      <c r="H22" s="133"/>
      <c r="I22" s="134"/>
      <c r="J22" s="75"/>
      <c r="K22" s="10"/>
    </row>
    <row r="23" spans="1:16" s="6" customFormat="1" ht="13.5" thickBot="1" x14ac:dyDescent="0.25">
      <c r="A23" s="135"/>
      <c r="B23" s="136"/>
      <c r="C23" s="137"/>
      <c r="D23" s="138"/>
      <c r="E23" s="136"/>
      <c r="F23" s="137"/>
      <c r="G23" s="139"/>
      <c r="H23" s="136"/>
      <c r="I23" s="140"/>
      <c r="J23" s="26"/>
      <c r="K23" s="12"/>
      <c r="M23" s="12"/>
      <c r="N23" s="67"/>
      <c r="O23" s="12"/>
      <c r="P23" s="18"/>
    </row>
    <row r="24" spans="1:16" s="6" customFormat="1" x14ac:dyDescent="0.2">
      <c r="A24" s="2"/>
      <c r="B24" s="12"/>
      <c r="D24" s="23"/>
      <c r="E24" s="12"/>
      <c r="G24" s="26"/>
      <c r="H24" s="12"/>
      <c r="J24" s="26"/>
      <c r="K24" s="12"/>
      <c r="M24" s="12"/>
      <c r="N24" s="67"/>
      <c r="O24" s="12"/>
      <c r="P24" s="18"/>
    </row>
    <row r="25" spans="1:16" s="6" customFormat="1" ht="15.75" x14ac:dyDescent="0.25">
      <c r="A25" s="83"/>
      <c r="B25" s="9"/>
      <c r="C25" s="19"/>
      <c r="D25" s="75"/>
      <c r="E25" s="9"/>
      <c r="F25" s="10"/>
      <c r="G25" s="75"/>
      <c r="H25" s="12"/>
      <c r="J25" s="26"/>
      <c r="K25" s="12"/>
      <c r="M25" s="12"/>
      <c r="N25" s="67"/>
      <c r="O25" s="12"/>
      <c r="P25" s="18"/>
    </row>
    <row r="26" spans="1:16" s="6" customFormat="1" ht="15.75" x14ac:dyDescent="0.25">
      <c r="A26" s="11"/>
      <c r="B26" s="9"/>
      <c r="C26" s="82"/>
      <c r="D26" s="75"/>
      <c r="E26" s="9"/>
      <c r="F26" s="10"/>
      <c r="G26" s="75"/>
      <c r="H26" s="12"/>
      <c r="J26" s="26"/>
      <c r="K26" s="12"/>
      <c r="M26" s="12"/>
      <c r="N26" s="67"/>
      <c r="O26" s="12"/>
      <c r="P26" s="18"/>
    </row>
    <row r="27" spans="1:16" ht="15.75" x14ac:dyDescent="0.25">
      <c r="A27" s="83"/>
      <c r="C27" s="19"/>
      <c r="D27" s="75"/>
      <c r="G27" s="75"/>
    </row>
    <row r="28" spans="1:16" ht="15.75" x14ac:dyDescent="0.25">
      <c r="A28" s="2"/>
      <c r="C28" s="82"/>
      <c r="D28" s="75"/>
      <c r="G28" s="75"/>
    </row>
    <row r="29" spans="1:16" ht="15.75" x14ac:dyDescent="0.25">
      <c r="A29" s="83"/>
      <c r="C29" s="19"/>
      <c r="D29" s="74"/>
      <c r="G29" s="74"/>
    </row>
    <row r="30" spans="1:16" ht="15.75" x14ac:dyDescent="0.25">
      <c r="A30" s="83"/>
      <c r="C30" s="82"/>
      <c r="D30" s="74"/>
      <c r="G30" s="74"/>
    </row>
  </sheetData>
  <phoneticPr fontId="0" type="noConversion"/>
  <pageMargins left="0.23622047244094491" right="0.23622047244094491" top="0.55118110236220474" bottom="0.51181102362204722" header="0.15748031496062992" footer="0.31496062992125984"/>
  <pageSetup paperSize="9" orientation="landscape" r:id="rId1"/>
  <headerFooter alignWithMargins="0">
    <oddHeader>&amp;C&amp;"Arial,Fett"&amp;18Spielplan Hallensaison 2014/2015 der U12</oddHeader>
    <oddFooter>&amp;CErstellt von Olaf Niemann am 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D80"/>
  <sheetViews>
    <sheetView workbookViewId="0">
      <selection activeCell="K41" sqref="K41"/>
    </sheetView>
  </sheetViews>
  <sheetFormatPr baseColWidth="10" defaultRowHeight="12.75" x14ac:dyDescent="0.2"/>
  <cols>
    <col min="1" max="1" width="6.7109375" style="12" customWidth="1"/>
    <col min="2" max="2" width="75.85546875" customWidth="1"/>
    <col min="3" max="3" width="8.5703125" style="1" customWidth="1"/>
    <col min="4" max="4" width="7.85546875" style="1" customWidth="1"/>
  </cols>
  <sheetData>
    <row r="2" spans="1:4" s="37" customFormat="1" ht="18" x14ac:dyDescent="0.25">
      <c r="A2" s="60"/>
      <c r="B2" s="37" t="s">
        <v>32</v>
      </c>
      <c r="C2" s="38"/>
      <c r="D2" s="36"/>
    </row>
    <row r="3" spans="1:4" s="37" customFormat="1" ht="18" x14ac:dyDescent="0.25">
      <c r="A3" s="60"/>
      <c r="B3" s="37" t="s">
        <v>33</v>
      </c>
      <c r="C3" s="39"/>
      <c r="D3" s="36"/>
    </row>
    <row r="4" spans="1:4" s="37" customFormat="1" ht="18" x14ac:dyDescent="0.25">
      <c r="A4" s="60"/>
      <c r="C4" s="39"/>
      <c r="D4" s="36"/>
    </row>
    <row r="5" spans="1:4" x14ac:dyDescent="0.2">
      <c r="C5" s="35"/>
    </row>
    <row r="6" spans="1:4" ht="15.75" x14ac:dyDescent="0.2">
      <c r="A6" s="61" t="s">
        <v>28</v>
      </c>
      <c r="B6" s="40" t="s">
        <v>27</v>
      </c>
      <c r="C6" s="43" t="s">
        <v>30</v>
      </c>
      <c r="D6" s="4" t="s">
        <v>31</v>
      </c>
    </row>
    <row r="7" spans="1:4" x14ac:dyDescent="0.2">
      <c r="A7" s="61"/>
      <c r="B7" s="42" t="s">
        <v>14</v>
      </c>
      <c r="C7" s="44"/>
      <c r="D7" s="4"/>
    </row>
    <row r="8" spans="1:4" x14ac:dyDescent="0.2">
      <c r="A8" s="61"/>
      <c r="B8" s="42" t="s">
        <v>15</v>
      </c>
      <c r="C8" s="44"/>
      <c r="D8" s="4"/>
    </row>
    <row r="9" spans="1:4" ht="25.5" x14ac:dyDescent="0.2">
      <c r="A9" s="61"/>
      <c r="B9" s="42" t="s">
        <v>36</v>
      </c>
      <c r="C9" s="41"/>
      <c r="D9" s="4"/>
    </row>
    <row r="10" spans="1:4" x14ac:dyDescent="0.2">
      <c r="A10" s="61"/>
      <c r="B10" s="42" t="s">
        <v>16</v>
      </c>
      <c r="C10" s="41"/>
      <c r="D10" s="4"/>
    </row>
    <row r="11" spans="1:4" ht="15.75" x14ac:dyDescent="0.2">
      <c r="A11" s="61"/>
      <c r="B11" s="45"/>
      <c r="C11" s="41"/>
      <c r="D11" s="4"/>
    </row>
    <row r="12" spans="1:4" ht="15.75" x14ac:dyDescent="0.2">
      <c r="A12" s="61" t="s">
        <v>29</v>
      </c>
      <c r="B12" s="46" t="s">
        <v>17</v>
      </c>
      <c r="C12" s="43"/>
      <c r="D12" s="4"/>
    </row>
    <row r="13" spans="1:4" x14ac:dyDescent="0.2">
      <c r="A13" s="61"/>
      <c r="B13" s="42" t="s">
        <v>18</v>
      </c>
      <c r="C13" s="44"/>
      <c r="D13" s="4"/>
    </row>
    <row r="14" spans="1:4" ht="25.5" x14ac:dyDescent="0.2">
      <c r="A14" s="61"/>
      <c r="B14" s="42" t="s">
        <v>35</v>
      </c>
      <c r="C14" s="41"/>
      <c r="D14" s="4"/>
    </row>
    <row r="15" spans="1:4" x14ac:dyDescent="0.2">
      <c r="A15" s="61"/>
      <c r="B15" s="42" t="s">
        <v>19</v>
      </c>
      <c r="C15" s="41"/>
      <c r="D15" s="4"/>
    </row>
    <row r="16" spans="1:4" ht="15.75" x14ac:dyDescent="0.2">
      <c r="A16" s="61"/>
      <c r="B16" s="45"/>
      <c r="C16" s="41"/>
      <c r="D16" s="4"/>
    </row>
    <row r="17" spans="1:4" x14ac:dyDescent="0.2">
      <c r="A17" s="61" t="s">
        <v>34</v>
      </c>
      <c r="B17" s="46" t="s">
        <v>20</v>
      </c>
      <c r="C17" s="41"/>
      <c r="D17" s="4"/>
    </row>
    <row r="18" spans="1:4" x14ac:dyDescent="0.2">
      <c r="A18" s="61"/>
      <c r="B18" s="42" t="s">
        <v>21</v>
      </c>
      <c r="C18" s="41"/>
      <c r="D18" s="4"/>
    </row>
    <row r="19" spans="1:4" ht="38.25" x14ac:dyDescent="0.2">
      <c r="A19" s="61"/>
      <c r="B19" s="42" t="s">
        <v>37</v>
      </c>
      <c r="C19" s="43"/>
      <c r="D19" s="4"/>
    </row>
    <row r="20" spans="1:4" ht="25.5" x14ac:dyDescent="0.2">
      <c r="A20" s="61"/>
      <c r="B20" s="42" t="s">
        <v>38</v>
      </c>
      <c r="C20" s="41"/>
      <c r="D20" s="4"/>
    </row>
    <row r="21" spans="1:4" ht="15.75" x14ac:dyDescent="0.2">
      <c r="A21" s="61"/>
      <c r="B21" s="45"/>
      <c r="C21" s="41"/>
      <c r="D21" s="4"/>
    </row>
    <row r="22" spans="1:4" x14ac:dyDescent="0.2">
      <c r="A22" s="61" t="s">
        <v>39</v>
      </c>
      <c r="B22" s="46" t="s">
        <v>22</v>
      </c>
      <c r="C22" s="41"/>
      <c r="D22" s="4"/>
    </row>
    <row r="23" spans="1:4" ht="25.5" x14ac:dyDescent="0.2">
      <c r="A23" s="61"/>
      <c r="B23" s="42" t="s">
        <v>40</v>
      </c>
      <c r="C23" s="41"/>
      <c r="D23" s="4"/>
    </row>
    <row r="24" spans="1:4" s="6" customFormat="1" x14ac:dyDescent="0.2">
      <c r="A24" s="61"/>
      <c r="B24" s="62" t="s">
        <v>23</v>
      </c>
      <c r="C24" s="44"/>
      <c r="D24" s="61"/>
    </row>
    <row r="25" spans="1:4" s="6" customFormat="1" x14ac:dyDescent="0.2">
      <c r="A25" s="61"/>
      <c r="B25" s="62" t="s">
        <v>76</v>
      </c>
      <c r="C25" s="44"/>
      <c r="D25" s="61"/>
    </row>
    <row r="26" spans="1:4" x14ac:dyDescent="0.2">
      <c r="A26" s="61"/>
      <c r="B26" s="42" t="s">
        <v>74</v>
      </c>
      <c r="C26" s="41"/>
      <c r="D26" s="4"/>
    </row>
    <row r="27" spans="1:4" ht="25.5" x14ac:dyDescent="0.2">
      <c r="A27" s="61"/>
      <c r="B27" s="42" t="s">
        <v>41</v>
      </c>
      <c r="C27" s="41"/>
      <c r="D27" s="4"/>
    </row>
    <row r="28" spans="1:4" x14ac:dyDescent="0.2">
      <c r="A28" s="61"/>
      <c r="B28" s="42" t="s">
        <v>42</v>
      </c>
      <c r="C28" s="44"/>
      <c r="D28" s="4"/>
    </row>
    <row r="29" spans="1:4" ht="25.5" x14ac:dyDescent="0.2">
      <c r="A29" s="61"/>
      <c r="B29" s="42" t="s">
        <v>43</v>
      </c>
      <c r="C29" s="41"/>
      <c r="D29" s="4"/>
    </row>
    <row r="30" spans="1:4" x14ac:dyDescent="0.2">
      <c r="A30" s="61"/>
      <c r="B30" s="62" t="s">
        <v>75</v>
      </c>
      <c r="C30" s="41"/>
      <c r="D30" s="4"/>
    </row>
    <row r="31" spans="1:4" x14ac:dyDescent="0.2">
      <c r="A31" s="61"/>
      <c r="B31" s="62" t="s">
        <v>77</v>
      </c>
      <c r="C31" s="41"/>
      <c r="D31" s="4"/>
    </row>
    <row r="32" spans="1:4" ht="15.75" x14ac:dyDescent="0.2">
      <c r="A32" s="61"/>
      <c r="B32" s="45"/>
      <c r="C32" s="41"/>
      <c r="D32" s="4"/>
    </row>
    <row r="33" spans="1:4" x14ac:dyDescent="0.2">
      <c r="A33" s="61" t="s">
        <v>45</v>
      </c>
      <c r="B33" s="46" t="s">
        <v>24</v>
      </c>
      <c r="C33" s="41"/>
      <c r="D33" s="4"/>
    </row>
    <row r="34" spans="1:4" x14ac:dyDescent="0.2">
      <c r="A34" s="61"/>
      <c r="B34" s="42" t="s">
        <v>25</v>
      </c>
      <c r="C34" s="41"/>
      <c r="D34" s="4"/>
    </row>
    <row r="35" spans="1:4" ht="25.5" x14ac:dyDescent="0.2">
      <c r="A35" s="61"/>
      <c r="B35" s="63" t="s">
        <v>44</v>
      </c>
      <c r="C35" s="41"/>
      <c r="D35" s="4"/>
    </row>
    <row r="36" spans="1:4" ht="25.5" x14ac:dyDescent="0.2">
      <c r="A36" s="61"/>
      <c r="B36" s="42" t="s">
        <v>46</v>
      </c>
      <c r="C36" s="41"/>
      <c r="D36" s="4"/>
    </row>
    <row r="37" spans="1:4" x14ac:dyDescent="0.2">
      <c r="A37" s="61"/>
      <c r="B37" s="42" t="s">
        <v>26</v>
      </c>
      <c r="C37" s="4"/>
      <c r="D37" s="4"/>
    </row>
    <row r="38" spans="1:4" ht="25.5" x14ac:dyDescent="0.2">
      <c r="A38" s="61"/>
      <c r="B38" s="63" t="s">
        <v>47</v>
      </c>
      <c r="C38" s="4"/>
      <c r="D38" s="4"/>
    </row>
    <row r="40" spans="1:4" s="37" customFormat="1" ht="18" x14ac:dyDescent="0.25">
      <c r="A40" s="60"/>
      <c r="B40" s="50" t="s">
        <v>48</v>
      </c>
      <c r="C40" s="36"/>
      <c r="D40" s="36"/>
    </row>
    <row r="41" spans="1:4" s="37" customFormat="1" ht="18" x14ac:dyDescent="0.25">
      <c r="A41" s="60"/>
      <c r="B41" s="51" t="s">
        <v>49</v>
      </c>
      <c r="C41" s="36"/>
      <c r="D41" s="36"/>
    </row>
    <row r="42" spans="1:4" s="37" customFormat="1" ht="18" x14ac:dyDescent="0.25">
      <c r="A42" s="60"/>
      <c r="B42" s="51" t="s">
        <v>50</v>
      </c>
      <c r="C42" s="36"/>
      <c r="D42" s="36"/>
    </row>
    <row r="44" spans="1:4" s="37" customFormat="1" ht="18" x14ac:dyDescent="0.25">
      <c r="A44" s="60"/>
      <c r="B44" s="52" t="s">
        <v>58</v>
      </c>
      <c r="C44" s="36"/>
      <c r="D44" s="36"/>
    </row>
    <row r="45" spans="1:4" s="37" customFormat="1" ht="18" x14ac:dyDescent="0.25">
      <c r="A45" s="60"/>
      <c r="B45" s="53"/>
      <c r="C45" s="36"/>
      <c r="D45" s="36"/>
    </row>
    <row r="46" spans="1:4" s="37" customFormat="1" ht="18" x14ac:dyDescent="0.25">
      <c r="A46" s="60"/>
      <c r="B46" s="53"/>
      <c r="C46" s="36"/>
      <c r="D46" s="36"/>
    </row>
    <row r="47" spans="1:4" s="37" customFormat="1" ht="18" x14ac:dyDescent="0.25">
      <c r="A47" s="60"/>
      <c r="B47" s="53"/>
      <c r="C47" s="36"/>
      <c r="D47" s="36"/>
    </row>
    <row r="48" spans="1:4" s="37" customFormat="1" ht="18" x14ac:dyDescent="0.25">
      <c r="A48" s="60"/>
      <c r="B48" s="53"/>
      <c r="C48" s="36"/>
      <c r="D48" s="36"/>
    </row>
    <row r="49" spans="1:4" s="37" customFormat="1" ht="18" x14ac:dyDescent="0.25">
      <c r="A49" s="60"/>
      <c r="B49" s="53"/>
      <c r="C49" s="36"/>
      <c r="D49" s="36"/>
    </row>
    <row r="50" spans="1:4" s="37" customFormat="1" ht="18" x14ac:dyDescent="0.25">
      <c r="A50" s="60"/>
      <c r="B50" s="53"/>
      <c r="C50" s="36"/>
      <c r="D50" s="36"/>
    </row>
    <row r="51" spans="1:4" s="37" customFormat="1" ht="18" x14ac:dyDescent="0.25">
      <c r="A51" s="60"/>
      <c r="B51" s="53"/>
      <c r="C51" s="36"/>
      <c r="D51" s="36"/>
    </row>
    <row r="52" spans="1:4" s="37" customFormat="1" ht="18" x14ac:dyDescent="0.25">
      <c r="A52" s="60"/>
      <c r="B52" s="53"/>
      <c r="C52" s="36"/>
      <c r="D52" s="36"/>
    </row>
    <row r="53" spans="1:4" s="37" customFormat="1" ht="18" x14ac:dyDescent="0.25">
      <c r="A53" s="60"/>
      <c r="B53" s="53"/>
      <c r="C53" s="36"/>
      <c r="D53" s="36"/>
    </row>
    <row r="54" spans="1:4" s="37" customFormat="1" ht="18" x14ac:dyDescent="0.25">
      <c r="A54" s="60"/>
      <c r="B54" s="53"/>
      <c r="C54" s="36"/>
      <c r="D54" s="36"/>
    </row>
    <row r="55" spans="1:4" s="37" customFormat="1" ht="18" x14ac:dyDescent="0.25">
      <c r="A55" s="60"/>
      <c r="B55" s="53"/>
      <c r="C55" s="36"/>
      <c r="D55" s="36"/>
    </row>
    <row r="56" spans="1:4" s="37" customFormat="1" ht="18" x14ac:dyDescent="0.25">
      <c r="A56" s="60"/>
      <c r="B56" s="53"/>
      <c r="C56" s="36"/>
      <c r="D56" s="36"/>
    </row>
    <row r="57" spans="1:4" s="37" customFormat="1" ht="18" x14ac:dyDescent="0.25">
      <c r="A57" s="60"/>
      <c r="B57" s="53"/>
      <c r="C57" s="36"/>
      <c r="D57" s="36"/>
    </row>
    <row r="58" spans="1:4" s="37" customFormat="1" ht="18" x14ac:dyDescent="0.25">
      <c r="A58" s="60"/>
      <c r="B58" s="53"/>
      <c r="C58" s="36"/>
      <c r="D58" s="36"/>
    </row>
    <row r="59" spans="1:4" s="37" customFormat="1" ht="18" x14ac:dyDescent="0.25">
      <c r="A59" s="60"/>
      <c r="B59" s="53"/>
      <c r="C59" s="36"/>
      <c r="D59" s="36"/>
    </row>
    <row r="60" spans="1:4" s="37" customFormat="1" ht="18" x14ac:dyDescent="0.25">
      <c r="A60" s="60"/>
      <c r="B60" s="53"/>
      <c r="C60" s="36"/>
      <c r="D60" s="36"/>
    </row>
    <row r="61" spans="1:4" s="37" customFormat="1" ht="18" x14ac:dyDescent="0.25">
      <c r="A61" s="60"/>
      <c r="B61" s="53"/>
      <c r="C61" s="36"/>
      <c r="D61" s="36"/>
    </row>
    <row r="62" spans="1:4" s="37" customFormat="1" ht="18" x14ac:dyDescent="0.25">
      <c r="A62" s="60"/>
      <c r="B62" s="53"/>
      <c r="C62" s="36"/>
      <c r="D62" s="36"/>
    </row>
    <row r="63" spans="1:4" s="37" customFormat="1" ht="18" x14ac:dyDescent="0.25">
      <c r="A63" s="60"/>
      <c r="B63" s="53"/>
      <c r="C63" s="36"/>
      <c r="D63" s="36"/>
    </row>
    <row r="64" spans="1:4" s="37" customFormat="1" ht="18" x14ac:dyDescent="0.25">
      <c r="A64" s="60"/>
      <c r="B64" s="52"/>
      <c r="C64" s="36"/>
      <c r="D64" s="36"/>
    </row>
    <row r="65" spans="1:4" s="37" customFormat="1" ht="18" x14ac:dyDescent="0.25">
      <c r="A65" s="60"/>
      <c r="B65" s="52"/>
      <c r="C65" s="36"/>
      <c r="D65" s="36"/>
    </row>
    <row r="66" spans="1:4" x14ac:dyDescent="0.2">
      <c r="B66" s="47" t="s">
        <v>51</v>
      </c>
    </row>
    <row r="67" spans="1:4" ht="15.75" x14ac:dyDescent="0.2">
      <c r="B67" s="34"/>
    </row>
    <row r="68" spans="1:4" x14ac:dyDescent="0.2">
      <c r="B68" s="32" t="s">
        <v>52</v>
      </c>
    </row>
    <row r="69" spans="1:4" ht="25.5" x14ac:dyDescent="0.2">
      <c r="B69" s="33" t="s">
        <v>80</v>
      </c>
    </row>
    <row r="70" spans="1:4" x14ac:dyDescent="0.2">
      <c r="B70" s="33"/>
    </row>
    <row r="71" spans="1:4" x14ac:dyDescent="0.2">
      <c r="B71" s="48" t="s">
        <v>53</v>
      </c>
    </row>
    <row r="72" spans="1:4" x14ac:dyDescent="0.2">
      <c r="B72" s="48" t="s">
        <v>54</v>
      </c>
    </row>
    <row r="73" spans="1:4" x14ac:dyDescent="0.2">
      <c r="B73" s="48" t="s">
        <v>55</v>
      </c>
    </row>
    <row r="74" spans="1:4" x14ac:dyDescent="0.2">
      <c r="B74" s="48" t="s">
        <v>56</v>
      </c>
    </row>
    <row r="75" spans="1:4" ht="38.25" x14ac:dyDescent="0.2">
      <c r="B75" s="49" t="s">
        <v>79</v>
      </c>
    </row>
    <row r="78" spans="1:4" x14ac:dyDescent="0.2">
      <c r="B78" s="32" t="s">
        <v>57</v>
      </c>
    </row>
    <row r="79" spans="1:4" ht="38.25" x14ac:dyDescent="0.2">
      <c r="B79" s="33" t="s">
        <v>81</v>
      </c>
    </row>
    <row r="80" spans="1:4" ht="25.5" x14ac:dyDescent="0.2">
      <c r="B80" s="49" t="s">
        <v>82</v>
      </c>
    </row>
  </sheetData>
  <phoneticPr fontId="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Spielplan Hallensaison 2014/2015 der U12</oddHeader>
    <oddFooter>&amp;CErstellt von Olaf Niemann am &amp;D</oddFooter>
  </headerFooter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B1" zoomScale="120" zoomScaleNormal="120" workbookViewId="0">
      <selection activeCell="C42" sqref="C42"/>
    </sheetView>
  </sheetViews>
  <sheetFormatPr baseColWidth="10" defaultColWidth="11.42578125" defaultRowHeight="12.75" x14ac:dyDescent="0.2"/>
  <cols>
    <col min="1" max="1" width="13.140625" style="9" customWidth="1"/>
    <col min="2" max="2" width="3.85546875" style="9" customWidth="1"/>
    <col min="3" max="3" width="19.28515625" style="10" customWidth="1"/>
    <col min="4" max="4" width="3.140625" style="21" customWidth="1"/>
    <col min="5" max="5" width="20.5703125" style="9" bestFit="1" customWidth="1"/>
    <col min="6" max="6" width="3.5703125" style="10" customWidth="1"/>
    <col min="7" max="7" width="20.7109375" style="21" bestFit="1" customWidth="1"/>
    <col min="8" max="8" width="3.140625" style="9" customWidth="1"/>
    <col min="9" max="9" width="21.7109375" style="10" customWidth="1"/>
    <col min="10" max="10" width="3.85546875" style="21" customWidth="1"/>
    <col min="11" max="11" width="19.5703125" style="9" bestFit="1" customWidth="1"/>
    <col min="12" max="12" width="3.28515625" style="10" customWidth="1"/>
    <col min="13" max="13" width="16.28515625" style="21" customWidth="1"/>
    <col min="14" max="14" width="5.140625" style="12" customWidth="1"/>
    <col min="15" max="15" width="18.7109375" style="10" customWidth="1"/>
    <col min="16" max="16" width="2.85546875" style="12" customWidth="1"/>
    <col min="17" max="17" width="19" style="10" customWidth="1"/>
    <col min="18" max="16384" width="11.42578125" style="10"/>
  </cols>
  <sheetData>
    <row r="1" spans="1:17" s="195" customFormat="1" x14ac:dyDescent="0.2">
      <c r="A1" s="8" t="s">
        <v>1</v>
      </c>
      <c r="B1" s="196"/>
      <c r="D1" s="214"/>
      <c r="E1" s="196"/>
      <c r="G1" s="214"/>
      <c r="H1" s="196"/>
      <c r="J1" s="214"/>
      <c r="K1" s="196"/>
      <c r="M1" s="214"/>
      <c r="N1" s="210"/>
      <c r="P1" s="210"/>
    </row>
    <row r="2" spans="1:17" s="8" customFormat="1" x14ac:dyDescent="0.2">
      <c r="B2" s="2"/>
      <c r="C2" s="8" t="s">
        <v>109</v>
      </c>
      <c r="D2" s="79"/>
      <c r="E2" s="8" t="s">
        <v>114</v>
      </c>
      <c r="G2" s="8" t="s">
        <v>115</v>
      </c>
      <c r="I2" s="8" t="s">
        <v>116</v>
      </c>
      <c r="J2" s="79"/>
      <c r="N2" s="2"/>
      <c r="O2" s="11"/>
      <c r="P2" s="11"/>
    </row>
    <row r="3" spans="1:17" s="214" customFormat="1" x14ac:dyDescent="0.2">
      <c r="A3" s="145">
        <v>1</v>
      </c>
      <c r="B3" s="226"/>
      <c r="C3" s="251" t="s">
        <v>253</v>
      </c>
      <c r="D3" s="227"/>
      <c r="E3" s="106" t="s">
        <v>227</v>
      </c>
      <c r="F3" s="228"/>
      <c r="G3" s="11" t="s">
        <v>149</v>
      </c>
      <c r="H3" s="161"/>
      <c r="I3" s="21" t="s">
        <v>141</v>
      </c>
      <c r="K3" s="212"/>
      <c r="N3" s="229"/>
      <c r="P3" s="229"/>
    </row>
    <row r="4" spans="1:17" s="214" customFormat="1" x14ac:dyDescent="0.2">
      <c r="A4" s="145">
        <v>2</v>
      </c>
      <c r="B4" s="226"/>
      <c r="C4" s="251" t="s">
        <v>254</v>
      </c>
      <c r="D4" s="227"/>
      <c r="E4" s="106" t="s">
        <v>228</v>
      </c>
      <c r="F4" s="228"/>
      <c r="G4" s="21" t="s">
        <v>158</v>
      </c>
      <c r="H4" s="161"/>
      <c r="I4" s="11" t="s">
        <v>144</v>
      </c>
      <c r="J4" s="230"/>
      <c r="M4" s="212"/>
      <c r="N4" s="229"/>
      <c r="O4" s="212"/>
      <c r="P4" s="229"/>
    </row>
    <row r="5" spans="1:17" s="214" customFormat="1" x14ac:dyDescent="0.2">
      <c r="A5" s="145">
        <v>3</v>
      </c>
      <c r="B5" s="226"/>
      <c r="C5" s="11" t="s">
        <v>225</v>
      </c>
      <c r="D5" s="227"/>
      <c r="E5" s="21" t="s">
        <v>154</v>
      </c>
      <c r="F5" s="228"/>
      <c r="G5" s="11" t="s">
        <v>148</v>
      </c>
      <c r="H5" s="161"/>
      <c r="I5" s="11" t="s">
        <v>159</v>
      </c>
      <c r="K5" s="212"/>
      <c r="M5" s="212"/>
      <c r="N5" s="229"/>
      <c r="O5" s="212"/>
      <c r="P5" s="229"/>
      <c r="Q5" s="212"/>
    </row>
    <row r="6" spans="1:17" s="214" customFormat="1" x14ac:dyDescent="0.2">
      <c r="A6" s="145">
        <v>4</v>
      </c>
      <c r="B6" s="226"/>
      <c r="C6" s="11" t="s">
        <v>226</v>
      </c>
      <c r="D6" s="227"/>
      <c r="E6" s="21" t="s">
        <v>155</v>
      </c>
      <c r="F6" s="228"/>
      <c r="G6" s="11" t="s">
        <v>232</v>
      </c>
      <c r="H6" s="161"/>
      <c r="I6" s="11" t="s">
        <v>121</v>
      </c>
      <c r="M6" s="212"/>
      <c r="N6" s="229"/>
      <c r="O6" s="212"/>
      <c r="P6" s="229"/>
      <c r="Q6" s="212"/>
    </row>
    <row r="7" spans="1:17" s="214" customFormat="1" x14ac:dyDescent="0.2">
      <c r="A7" s="145">
        <v>5</v>
      </c>
      <c r="B7" s="226"/>
      <c r="C7" s="11" t="s">
        <v>157</v>
      </c>
      <c r="D7" s="227"/>
      <c r="E7" s="21" t="s">
        <v>156</v>
      </c>
      <c r="F7" s="228"/>
      <c r="G7" s="11" t="s">
        <v>233</v>
      </c>
      <c r="H7" s="161"/>
      <c r="I7" s="21" t="s">
        <v>230</v>
      </c>
      <c r="M7" s="212"/>
      <c r="N7" s="229"/>
      <c r="P7" s="229"/>
    </row>
    <row r="8" spans="1:17" s="214" customFormat="1" x14ac:dyDescent="0.2">
      <c r="A8" s="25">
        <v>6</v>
      </c>
      <c r="B8" s="226"/>
      <c r="D8" s="227"/>
      <c r="E8" s="21" t="s">
        <v>229</v>
      </c>
      <c r="F8" s="250"/>
      <c r="G8" s="214" t="s">
        <v>126</v>
      </c>
      <c r="H8" s="250"/>
      <c r="I8" s="214" t="s">
        <v>231</v>
      </c>
      <c r="J8" s="232"/>
      <c r="K8" s="212"/>
      <c r="L8" s="212"/>
      <c r="N8" s="196"/>
      <c r="P8" s="229"/>
      <c r="Q8" s="212"/>
    </row>
    <row r="9" spans="1:17" s="214" customFormat="1" ht="13.5" thickBot="1" x14ac:dyDescent="0.25">
      <c r="A9" s="21"/>
      <c r="B9" s="231"/>
      <c r="C9" s="233"/>
      <c r="D9" s="233"/>
      <c r="E9" s="231"/>
      <c r="F9" s="233"/>
      <c r="H9" s="231"/>
      <c r="J9" s="233"/>
      <c r="L9" s="233"/>
      <c r="N9" s="196"/>
      <c r="P9" s="229"/>
      <c r="Q9" s="212"/>
    </row>
    <row r="10" spans="1:17" s="214" customFormat="1" ht="72.599999999999994" customHeight="1" thickBot="1" x14ac:dyDescent="0.25">
      <c r="A10" s="252" t="s">
        <v>250</v>
      </c>
      <c r="B10" s="253"/>
      <c r="C10" s="253"/>
      <c r="D10" s="253"/>
      <c r="E10" s="253"/>
      <c r="F10" s="253"/>
      <c r="G10" s="253"/>
      <c r="H10" s="253"/>
      <c r="I10" s="254"/>
      <c r="J10" s="233"/>
      <c r="L10" s="233"/>
      <c r="N10" s="196"/>
      <c r="P10" s="229"/>
      <c r="Q10" s="212"/>
    </row>
    <row r="11" spans="1:17" s="214" customFormat="1" ht="13.5" thickBot="1" x14ac:dyDescent="0.25">
      <c r="A11" s="21"/>
      <c r="B11" s="231"/>
      <c r="C11" s="233"/>
      <c r="D11" s="233"/>
      <c r="E11" s="231"/>
      <c r="F11" s="233"/>
      <c r="H11" s="231"/>
      <c r="J11" s="233"/>
      <c r="L11" s="233"/>
      <c r="N11" s="196"/>
      <c r="P11" s="229"/>
      <c r="Q11" s="212"/>
    </row>
    <row r="12" spans="1:17" s="24" customFormat="1" x14ac:dyDescent="0.2">
      <c r="A12" s="25" t="s">
        <v>13</v>
      </c>
      <c r="C12" s="118">
        <v>43414</v>
      </c>
      <c r="D12" s="16"/>
      <c r="E12" s="118">
        <v>43414</v>
      </c>
      <c r="F12" s="116"/>
      <c r="G12" s="118">
        <v>43414</v>
      </c>
      <c r="H12" s="116"/>
      <c r="I12" s="118">
        <v>43414</v>
      </c>
      <c r="J12" s="116"/>
      <c r="K12" s="16"/>
      <c r="L12" s="16"/>
      <c r="M12" s="21"/>
      <c r="Q12" s="11"/>
    </row>
    <row r="13" spans="1:17" s="24" customFormat="1" x14ac:dyDescent="0.2">
      <c r="A13" s="25" t="s">
        <v>123</v>
      </c>
      <c r="C13" s="119" t="s">
        <v>110</v>
      </c>
      <c r="D13" s="16"/>
      <c r="E13" s="234" t="s">
        <v>160</v>
      </c>
      <c r="F13" s="16"/>
      <c r="G13" s="119" t="s">
        <v>110</v>
      </c>
      <c r="I13" s="119" t="s">
        <v>110</v>
      </c>
      <c r="J13" s="16"/>
      <c r="K13" s="16"/>
      <c r="L13" s="16"/>
      <c r="O13" s="21"/>
      <c r="Q13" s="11"/>
    </row>
    <row r="14" spans="1:17" s="24" customFormat="1" ht="13.5" thickBot="1" x14ac:dyDescent="0.25">
      <c r="C14" s="115" t="s">
        <v>122</v>
      </c>
      <c r="D14" s="16" t="s">
        <v>117</v>
      </c>
      <c r="E14" s="115" t="s">
        <v>127</v>
      </c>
      <c r="F14" s="16" t="s">
        <v>117</v>
      </c>
      <c r="G14" s="115" t="s">
        <v>148</v>
      </c>
      <c r="H14" s="24" t="s">
        <v>117</v>
      </c>
      <c r="I14" s="115" t="s">
        <v>121</v>
      </c>
      <c r="J14" s="16" t="s">
        <v>117</v>
      </c>
      <c r="K14" s="16" t="s">
        <v>117</v>
      </c>
      <c r="L14" s="16" t="s">
        <v>117</v>
      </c>
      <c r="Q14" s="11"/>
    </row>
    <row r="15" spans="1:17" s="21" customFormat="1" ht="13.5" thickBot="1" x14ac:dyDescent="0.25">
      <c r="A15" s="25"/>
      <c r="C15" s="117"/>
      <c r="G15" s="11"/>
      <c r="M15" s="11"/>
      <c r="N15" s="25"/>
      <c r="P15" s="25"/>
      <c r="Q15" s="11"/>
    </row>
    <row r="16" spans="1:17" s="21" customFormat="1" x14ac:dyDescent="0.2">
      <c r="A16" s="25" t="s">
        <v>13</v>
      </c>
      <c r="C16" s="118">
        <v>43435</v>
      </c>
      <c r="D16" s="116"/>
      <c r="E16" s="118">
        <v>43449</v>
      </c>
      <c r="F16" s="116"/>
      <c r="G16" s="235">
        <v>43435</v>
      </c>
      <c r="H16" s="116"/>
      <c r="I16" s="118">
        <v>43449</v>
      </c>
      <c r="J16" s="116"/>
      <c r="N16" s="25"/>
      <c r="P16" s="25"/>
      <c r="Q16" s="11"/>
    </row>
    <row r="17" spans="1:17" s="21" customFormat="1" x14ac:dyDescent="0.2">
      <c r="A17" s="25" t="s">
        <v>124</v>
      </c>
      <c r="C17" s="119" t="s">
        <v>110</v>
      </c>
      <c r="E17" s="234" t="s">
        <v>160</v>
      </c>
      <c r="G17" s="119" t="s">
        <v>110</v>
      </c>
      <c r="I17" s="119" t="s">
        <v>110</v>
      </c>
      <c r="N17" s="25"/>
      <c r="P17" s="25"/>
      <c r="Q17" s="11"/>
    </row>
    <row r="18" spans="1:17" s="21" customFormat="1" ht="13.5" thickBot="1" x14ac:dyDescent="0.25">
      <c r="A18" s="25"/>
      <c r="C18" s="127" t="s">
        <v>157</v>
      </c>
      <c r="E18" s="115" t="s">
        <v>128</v>
      </c>
      <c r="F18" s="21" t="s">
        <v>117</v>
      </c>
      <c r="G18" s="115" t="s">
        <v>158</v>
      </c>
      <c r="H18" s="21" t="s">
        <v>117</v>
      </c>
      <c r="I18" s="115" t="s">
        <v>153</v>
      </c>
      <c r="J18" s="21" t="s">
        <v>117</v>
      </c>
      <c r="K18" s="21" t="s">
        <v>117</v>
      </c>
      <c r="L18" s="21" t="s">
        <v>117</v>
      </c>
      <c r="N18" s="25"/>
      <c r="P18" s="25"/>
      <c r="Q18" s="11"/>
    </row>
    <row r="19" spans="1:17" s="21" customFormat="1" ht="13.5" thickBot="1" x14ac:dyDescent="0.25">
      <c r="A19" s="25"/>
      <c r="B19" s="25"/>
      <c r="C19" s="145" t="s">
        <v>170</v>
      </c>
      <c r="D19" s="15"/>
      <c r="E19" s="25" t="s">
        <v>169</v>
      </c>
      <c r="F19" s="15"/>
      <c r="G19" s="15" t="s">
        <v>125</v>
      </c>
      <c r="H19" s="15"/>
      <c r="I19" s="15" t="s">
        <v>129</v>
      </c>
      <c r="J19" s="15"/>
      <c r="L19" s="15"/>
      <c r="M19" s="15"/>
      <c r="N19" s="98"/>
      <c r="P19" s="98"/>
      <c r="Q19" s="15"/>
    </row>
    <row r="20" spans="1:17" s="21" customFormat="1" ht="17.25" customHeight="1" x14ac:dyDescent="0.4">
      <c r="A20" s="25" t="s">
        <v>87</v>
      </c>
      <c r="B20" s="25"/>
      <c r="C20" s="189">
        <v>43484</v>
      </c>
      <c r="D20" s="116"/>
      <c r="E20" s="189">
        <v>43484</v>
      </c>
      <c r="F20" s="116"/>
      <c r="G20" s="189">
        <v>43484</v>
      </c>
      <c r="H20" s="116"/>
      <c r="I20" s="189">
        <v>43484</v>
      </c>
      <c r="J20" s="116"/>
      <c r="L20" s="15"/>
      <c r="M20" s="15"/>
      <c r="N20" s="155"/>
      <c r="O20" s="156"/>
      <c r="P20" s="98"/>
      <c r="Q20" s="15"/>
    </row>
    <row r="21" spans="1:17" s="21" customFormat="1" x14ac:dyDescent="0.2">
      <c r="A21" s="25" t="s">
        <v>123</v>
      </c>
      <c r="B21" s="25"/>
      <c r="C21" s="190" t="s">
        <v>110</v>
      </c>
      <c r="E21" s="190" t="s">
        <v>110</v>
      </c>
      <c r="G21" s="190" t="s">
        <v>110</v>
      </c>
      <c r="I21" s="190" t="s">
        <v>110</v>
      </c>
      <c r="L21" s="15"/>
      <c r="M21" s="15"/>
      <c r="N21" s="98"/>
      <c r="P21" s="98"/>
      <c r="Q21" s="15"/>
    </row>
    <row r="22" spans="1:17" s="21" customFormat="1" ht="13.5" thickBot="1" x14ac:dyDescent="0.25">
      <c r="A22" s="25"/>
      <c r="B22" s="25"/>
      <c r="C22" s="191" t="s">
        <v>224</v>
      </c>
      <c r="E22" s="191" t="s">
        <v>224</v>
      </c>
      <c r="G22" s="191" t="s">
        <v>224</v>
      </c>
      <c r="I22" s="191" t="s">
        <v>224</v>
      </c>
      <c r="L22" s="15"/>
      <c r="M22" s="15"/>
      <c r="N22" s="98"/>
      <c r="P22" s="98"/>
      <c r="Q22" s="15"/>
    </row>
    <row r="23" spans="1:17" s="21" customFormat="1" ht="13.5" thickBot="1" x14ac:dyDescent="0.25">
      <c r="A23" s="25"/>
      <c r="B23" s="25"/>
      <c r="C23" s="145" t="s">
        <v>170</v>
      </c>
      <c r="D23" s="15"/>
      <c r="E23" s="25" t="s">
        <v>169</v>
      </c>
      <c r="F23" s="15"/>
      <c r="G23" s="21" t="s">
        <v>111</v>
      </c>
      <c r="H23" s="15"/>
      <c r="I23" s="21" t="s">
        <v>112</v>
      </c>
      <c r="J23" s="15"/>
      <c r="L23" s="15"/>
      <c r="M23" s="15"/>
      <c r="N23" s="98"/>
      <c r="P23" s="98"/>
      <c r="Q23" s="15"/>
    </row>
    <row r="24" spans="1:17" s="21" customFormat="1" x14ac:dyDescent="0.2">
      <c r="A24" s="25" t="s">
        <v>87</v>
      </c>
      <c r="B24" s="25"/>
      <c r="C24" s="189">
        <v>43512</v>
      </c>
      <c r="D24" s="116"/>
      <c r="E24" s="189">
        <v>43512</v>
      </c>
      <c r="F24" s="116"/>
      <c r="G24" s="189">
        <v>43512</v>
      </c>
      <c r="H24" s="116"/>
      <c r="I24" s="189">
        <v>43512</v>
      </c>
      <c r="J24" s="116"/>
      <c r="L24" s="15"/>
      <c r="M24" s="15"/>
      <c r="N24" s="98"/>
      <c r="P24" s="98"/>
      <c r="Q24" s="15"/>
    </row>
    <row r="25" spans="1:17" s="21" customFormat="1" x14ac:dyDescent="0.2">
      <c r="A25" s="25" t="s">
        <v>124</v>
      </c>
      <c r="B25" s="25"/>
      <c r="C25" s="190" t="s">
        <v>110</v>
      </c>
      <c r="E25" s="190" t="s">
        <v>110</v>
      </c>
      <c r="G25" s="190" t="s">
        <v>110</v>
      </c>
      <c r="I25" s="190" t="s">
        <v>110</v>
      </c>
      <c r="L25" s="15"/>
      <c r="M25" s="15"/>
      <c r="N25" s="98"/>
      <c r="P25" s="98"/>
      <c r="Q25" s="15"/>
    </row>
    <row r="26" spans="1:17" s="21" customFormat="1" ht="13.5" thickBot="1" x14ac:dyDescent="0.25">
      <c r="A26" s="25"/>
      <c r="B26" s="25"/>
      <c r="C26" s="192" t="s">
        <v>224</v>
      </c>
      <c r="E26" s="192" t="s">
        <v>224</v>
      </c>
      <c r="G26" s="192" t="s">
        <v>224</v>
      </c>
      <c r="I26" s="192" t="s">
        <v>224</v>
      </c>
      <c r="L26" s="15"/>
      <c r="M26" s="15"/>
      <c r="N26" s="98"/>
      <c r="P26" s="98"/>
      <c r="Q26" s="15"/>
    </row>
    <row r="27" spans="1:17" s="21" customFormat="1" x14ac:dyDescent="0.2">
      <c r="A27" s="25"/>
      <c r="B27" s="25"/>
      <c r="C27" s="142"/>
      <c r="D27" s="120"/>
      <c r="E27" s="143"/>
      <c r="F27" s="120"/>
      <c r="G27" s="143"/>
      <c r="H27" s="120"/>
      <c r="I27" s="144"/>
      <c r="J27" s="120"/>
      <c r="L27" s="15"/>
      <c r="M27" s="67"/>
      <c r="N27" s="23"/>
      <c r="P27" s="23"/>
      <c r="Q27" s="15"/>
    </row>
    <row r="28" spans="1:17" s="26" customFormat="1" x14ac:dyDescent="0.2">
      <c r="A28" s="23" t="s">
        <v>2</v>
      </c>
      <c r="B28" s="23"/>
      <c r="C28" s="26" t="s">
        <v>88</v>
      </c>
      <c r="E28" s="23"/>
      <c r="F28" s="21"/>
      <c r="H28" s="23"/>
      <c r="I28" s="81"/>
      <c r="K28" s="23"/>
      <c r="L28" s="15"/>
      <c r="N28" s="23"/>
      <c r="O28" s="15"/>
      <c r="P28" s="23"/>
    </row>
    <row r="29" spans="1:17" s="6" customFormat="1" ht="13.5" thickBot="1" x14ac:dyDescent="0.25">
      <c r="A29" s="12"/>
      <c r="B29" s="12"/>
      <c r="C29" s="8" t="s">
        <v>130</v>
      </c>
      <c r="D29" s="26"/>
      <c r="E29" s="12"/>
      <c r="G29" s="26"/>
      <c r="H29" s="12"/>
      <c r="J29" s="26"/>
      <c r="K29" s="21"/>
      <c r="M29" s="26"/>
      <c r="N29" s="12"/>
      <c r="P29" s="12"/>
      <c r="Q29" s="17"/>
    </row>
    <row r="30" spans="1:17" s="6" customFormat="1" x14ac:dyDescent="0.2">
      <c r="A30" s="12"/>
      <c r="B30" s="12"/>
      <c r="D30" s="26"/>
      <c r="E30" s="12"/>
      <c r="G30" s="26"/>
      <c r="H30" s="12"/>
      <c r="I30" s="113" t="s">
        <v>4</v>
      </c>
      <c r="J30" s="26"/>
      <c r="K30" s="21"/>
      <c r="M30" s="26"/>
      <c r="N30" s="12"/>
      <c r="P30" s="12"/>
      <c r="Q30" s="17"/>
    </row>
    <row r="31" spans="1:17" s="6" customFormat="1" x14ac:dyDescent="0.2">
      <c r="A31" s="12" t="s">
        <v>120</v>
      </c>
      <c r="B31" s="12"/>
      <c r="D31" s="26"/>
      <c r="E31" s="12"/>
      <c r="G31" s="26"/>
      <c r="H31" s="12"/>
      <c r="I31" s="114" t="s">
        <v>7</v>
      </c>
      <c r="J31" s="26"/>
      <c r="K31" s="21"/>
      <c r="M31" s="26"/>
      <c r="N31" s="12"/>
      <c r="P31" s="12"/>
      <c r="Q31" s="17"/>
    </row>
    <row r="32" spans="1:17" s="6" customFormat="1" ht="13.5" thickBot="1" x14ac:dyDescent="0.25">
      <c r="A32" s="12" t="s">
        <v>5</v>
      </c>
      <c r="B32" s="12"/>
      <c r="C32" s="6" t="s">
        <v>6</v>
      </c>
      <c r="D32" s="26"/>
      <c r="E32" s="12"/>
      <c r="G32" s="26"/>
      <c r="H32" s="12"/>
      <c r="I32" s="160" t="s">
        <v>150</v>
      </c>
      <c r="J32" s="26"/>
      <c r="K32" s="21"/>
      <c r="M32" s="26"/>
      <c r="N32" s="12"/>
      <c r="P32" s="12"/>
      <c r="Q32" s="17"/>
    </row>
    <row r="33" spans="1:17" s="6" customFormat="1" x14ac:dyDescent="0.2">
      <c r="A33" s="12" t="s">
        <v>8</v>
      </c>
      <c r="B33" s="12"/>
      <c r="C33" s="6" t="s">
        <v>9</v>
      </c>
      <c r="D33" s="26"/>
      <c r="E33" s="12"/>
      <c r="G33" s="26"/>
      <c r="H33" s="12"/>
      <c r="J33" s="26"/>
      <c r="K33" s="21"/>
      <c r="M33" s="26"/>
      <c r="N33" s="12"/>
      <c r="P33" s="12"/>
      <c r="Q33" s="17"/>
    </row>
    <row r="34" spans="1:17" s="6" customFormat="1" x14ac:dyDescent="0.2">
      <c r="A34" s="12" t="s">
        <v>10</v>
      </c>
      <c r="B34" s="12"/>
      <c r="C34" s="6" t="s">
        <v>11</v>
      </c>
      <c r="D34" s="26"/>
      <c r="E34" s="12"/>
      <c r="G34" s="26"/>
      <c r="H34" s="12"/>
      <c r="J34" s="26"/>
      <c r="K34" s="12"/>
      <c r="L34" s="10"/>
      <c r="M34" s="26"/>
      <c r="N34" s="12"/>
      <c r="P34" s="12"/>
      <c r="Q34" s="18"/>
    </row>
    <row r="35" spans="1:17" s="6" customFormat="1" x14ac:dyDescent="0.2">
      <c r="A35" s="12" t="s">
        <v>12</v>
      </c>
      <c r="B35" s="12"/>
      <c r="C35" s="8" t="s">
        <v>131</v>
      </c>
      <c r="D35" s="26"/>
      <c r="E35" s="12"/>
      <c r="G35" s="26"/>
      <c r="H35" s="12"/>
      <c r="J35" s="26"/>
      <c r="K35" s="12"/>
      <c r="L35" s="10"/>
      <c r="M35" s="26"/>
      <c r="N35" s="12"/>
      <c r="P35" s="12"/>
      <c r="Q35" s="18"/>
    </row>
    <row r="36" spans="1:17" s="6" customFormat="1" x14ac:dyDescent="0.2">
      <c r="A36" s="12"/>
      <c r="B36" s="12"/>
      <c r="C36" s="6" t="s">
        <v>3</v>
      </c>
      <c r="D36" s="26"/>
      <c r="E36" s="12"/>
      <c r="G36" s="26"/>
      <c r="H36" s="12"/>
      <c r="J36" s="26"/>
      <c r="K36" s="12"/>
      <c r="M36" s="26"/>
      <c r="N36" s="12"/>
      <c r="O36" s="67"/>
      <c r="P36" s="12"/>
      <c r="Q36" s="18"/>
    </row>
    <row r="37" spans="1:17" s="6" customFormat="1" ht="15.75" x14ac:dyDescent="0.25">
      <c r="A37" s="76" t="s">
        <v>86</v>
      </c>
      <c r="B37" s="77"/>
      <c r="C37" s="20"/>
      <c r="D37" s="20"/>
      <c r="E37" s="77"/>
      <c r="F37" s="72"/>
      <c r="G37" s="20"/>
      <c r="H37" s="77"/>
      <c r="I37" s="72"/>
      <c r="J37" s="20"/>
      <c r="K37" s="77"/>
      <c r="L37" s="72"/>
      <c r="M37" s="74"/>
      <c r="N37" s="12"/>
      <c r="P37" s="12"/>
    </row>
    <row r="38" spans="1:17" ht="15.75" x14ac:dyDescent="0.25">
      <c r="A38" s="11" t="s">
        <v>89</v>
      </c>
      <c r="C38" s="19"/>
      <c r="D38" s="75"/>
      <c r="G38" s="75"/>
      <c r="J38" s="75"/>
      <c r="M38" s="75"/>
      <c r="N38" s="10"/>
    </row>
    <row r="39" spans="1:17" ht="15.75" x14ac:dyDescent="0.25">
      <c r="A39" s="83">
        <v>43484</v>
      </c>
      <c r="C39" s="19" t="s">
        <v>234</v>
      </c>
      <c r="D39" s="75"/>
      <c r="G39" s="75"/>
      <c r="I39" s="82" t="s">
        <v>90</v>
      </c>
      <c r="J39" s="75"/>
      <c r="M39" s="74"/>
    </row>
    <row r="40" spans="1:17" ht="15.75" x14ac:dyDescent="0.25">
      <c r="A40" s="83">
        <v>43512</v>
      </c>
      <c r="C40" s="19" t="s">
        <v>235</v>
      </c>
      <c r="D40" s="75"/>
      <c r="G40" s="75"/>
      <c r="I40" s="82" t="s">
        <v>90</v>
      </c>
      <c r="J40" s="75"/>
      <c r="M40" s="74"/>
    </row>
    <row r="41" spans="1:17" s="14" customFormat="1" ht="15.75" x14ac:dyDescent="0.25">
      <c r="A41" s="147">
        <v>43541</v>
      </c>
      <c r="B41" s="148"/>
      <c r="C41" s="146" t="s">
        <v>256</v>
      </c>
      <c r="D41" s="146"/>
      <c r="E41" s="148"/>
      <c r="F41" s="149"/>
      <c r="G41" s="146"/>
      <c r="H41" s="146"/>
      <c r="I41" s="146"/>
      <c r="J41" s="146"/>
      <c r="K41" s="146"/>
      <c r="M41" s="74"/>
      <c r="N41" s="13"/>
      <c r="P41" s="13"/>
    </row>
    <row r="42" spans="1:17" x14ac:dyDescent="0.2">
      <c r="C42" s="10" t="s">
        <v>84</v>
      </c>
    </row>
    <row r="43" spans="1:17" x14ac:dyDescent="0.2">
      <c r="A43" s="9" t="s">
        <v>13</v>
      </c>
      <c r="E43" s="21"/>
    </row>
    <row r="44" spans="1:17" ht="15" x14ac:dyDescent="0.25">
      <c r="A44" s="9" t="s">
        <v>87</v>
      </c>
      <c r="F44" s="80"/>
      <c r="G44" s="84"/>
    </row>
    <row r="45" spans="1:17" ht="15" x14ac:dyDescent="0.25">
      <c r="C45" s="10" t="s">
        <v>113</v>
      </c>
      <c r="G45" s="84"/>
    </row>
    <row r="48" spans="1:17" x14ac:dyDescent="0.2">
      <c r="D48" s="10"/>
      <c r="E48" s="10"/>
      <c r="G48" s="10"/>
    </row>
    <row r="49" spans="3:7" x14ac:dyDescent="0.2">
      <c r="D49" s="10"/>
      <c r="E49" s="10"/>
      <c r="G49" s="10"/>
    </row>
    <row r="50" spans="3:7" x14ac:dyDescent="0.2">
      <c r="D50" s="10"/>
      <c r="E50" s="10"/>
      <c r="G50" s="10"/>
    </row>
    <row r="53" spans="3:7" x14ac:dyDescent="0.2">
      <c r="C53" s="81"/>
      <c r="D53" s="81"/>
      <c r="E53" s="81"/>
    </row>
  </sheetData>
  <mergeCells count="1">
    <mergeCell ref="A10:I10"/>
  </mergeCells>
  <phoneticPr fontId="0" type="noConversion"/>
  <pageMargins left="0.23622047244094491" right="0.23622047244094491" top="0.47244094488188981" bottom="0.31496062992125984" header="0.15748031496062992" footer="0.15748031496062992"/>
  <pageSetup paperSize="9" scale="85" orientation="landscape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workbookViewId="0">
      <selection activeCell="B36" sqref="B36:M36"/>
    </sheetView>
  </sheetViews>
  <sheetFormatPr baseColWidth="10" defaultRowHeight="12.75" x14ac:dyDescent="0.2"/>
  <cols>
    <col min="1" max="1" width="16.7109375" bestFit="1" customWidth="1"/>
    <col min="2" max="2" width="18.7109375" customWidth="1"/>
    <col min="3" max="3" width="2.28515625" style="31" customWidth="1"/>
    <col min="4" max="13" width="2.28515625" customWidth="1"/>
    <col min="14" max="14" width="18.85546875" customWidth="1"/>
    <col min="15" max="15" width="4" style="1" customWidth="1"/>
    <col min="16" max="16" width="1.42578125" style="1" customWidth="1"/>
    <col min="17" max="17" width="4" style="1" customWidth="1"/>
    <col min="18" max="18" width="1.7109375" style="1" hidden="1" customWidth="1"/>
    <col min="19" max="19" width="4" style="1" hidden="1" customWidth="1"/>
    <col min="20" max="20" width="1.42578125" style="1" hidden="1" customWidth="1"/>
    <col min="21" max="21" width="4" style="1" hidden="1" customWidth="1"/>
    <col min="22" max="22" width="1.7109375" style="1" customWidth="1"/>
    <col min="23" max="23" width="4.140625" style="1" customWidth="1"/>
    <col min="24" max="24" width="0.85546875" style="1" customWidth="1"/>
    <col min="25" max="25" width="4.140625" style="1" customWidth="1"/>
  </cols>
  <sheetData>
    <row r="1" spans="1:25" s="3" customFormat="1" x14ac:dyDescent="0.2">
      <c r="A1" s="85" t="s">
        <v>91</v>
      </c>
      <c r="B1" s="255">
        <f>Spielplan!C12</f>
        <v>43414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x14ac:dyDescent="0.2">
      <c r="A2" s="85" t="s">
        <v>146</v>
      </c>
      <c r="B2" s="255" t="str">
        <f>Spielplan!C14</f>
        <v>TV Stammheim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x14ac:dyDescent="0.2">
      <c r="A3" s="85" t="s">
        <v>92</v>
      </c>
      <c r="B3" s="96" t="s">
        <v>145</v>
      </c>
      <c r="C3" s="8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 x14ac:dyDescent="0.2">
      <c r="A4" s="85" t="s">
        <v>93</v>
      </c>
      <c r="B4" s="255" t="s">
        <v>240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3" customFormat="1" x14ac:dyDescent="0.2">
      <c r="A5" s="85" t="s">
        <v>94</v>
      </c>
      <c r="B5" s="255" t="str">
        <f>Spielplan!C13</f>
        <v>10 Uhr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" customFormat="1" x14ac:dyDescent="0.2">
      <c r="A6" s="85" t="s">
        <v>95</v>
      </c>
      <c r="B6" s="159" t="s">
        <v>165</v>
      </c>
      <c r="C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3" customFormat="1" x14ac:dyDescent="0.2">
      <c r="A7" s="85" t="s">
        <v>96</v>
      </c>
      <c r="B7" s="3" t="str">
        <f>Spielplan!$C$2</f>
        <v>Vorrunde Gruppe A</v>
      </c>
      <c r="C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" customFormat="1" x14ac:dyDescent="0.2">
      <c r="A8" s="85" t="s">
        <v>97</v>
      </c>
      <c r="C8" s="86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" customFormat="1" x14ac:dyDescent="0.2">
      <c r="A9" s="85" t="s">
        <v>98</v>
      </c>
      <c r="B9" s="11" t="str">
        <f>Spielplan!C3</f>
        <v>TG Biberach 1 m.</v>
      </c>
      <c r="C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3" customFormat="1" x14ac:dyDescent="0.2">
      <c r="A10" s="85"/>
      <c r="B10" s="11" t="str">
        <f>Spielplan!C4</f>
        <v>TG Biberach 2 w.</v>
      </c>
      <c r="C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3" customFormat="1" x14ac:dyDescent="0.2">
      <c r="A11" s="85"/>
      <c r="B11" s="11" t="str">
        <f>Spielplan!C5</f>
        <v>TV Stammheim 1</v>
      </c>
      <c r="C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3" customFormat="1" x14ac:dyDescent="0.2">
      <c r="A12" s="85"/>
      <c r="B12" s="11" t="str">
        <f>Spielplan!C6</f>
        <v>TV Stammheim 2</v>
      </c>
      <c r="C12" s="86"/>
      <c r="O12" s="2"/>
      <c r="P12" s="2"/>
      <c r="Q12" s="2"/>
      <c r="R12" s="9"/>
      <c r="S12" s="2"/>
      <c r="T12" s="2"/>
      <c r="U12" s="2"/>
      <c r="V12" s="9"/>
      <c r="W12" s="9"/>
      <c r="X12" s="1"/>
      <c r="Y12" s="9"/>
    </row>
    <row r="13" spans="1:25" s="3" customFormat="1" x14ac:dyDescent="0.2">
      <c r="A13" s="85"/>
      <c r="B13" s="11" t="str">
        <f>Spielplan!C7</f>
        <v>TSV Westerstetten</v>
      </c>
      <c r="C13" s="86"/>
      <c r="O13" s="2"/>
      <c r="P13" s="2"/>
      <c r="Q13" s="2"/>
      <c r="R13" s="9"/>
      <c r="S13" s="2"/>
      <c r="T13" s="2"/>
      <c r="U13" s="2"/>
      <c r="V13" s="9"/>
      <c r="W13" s="9"/>
      <c r="X13" s="1"/>
      <c r="Y13" s="9"/>
    </row>
    <row r="14" spans="1:25" s="8" customFormat="1" x14ac:dyDescent="0.2">
      <c r="A14" s="78"/>
      <c r="B14" s="81"/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"/>
      <c r="S14" s="2"/>
      <c r="T14" s="2"/>
      <c r="U14" s="2"/>
      <c r="V14" s="9"/>
      <c r="W14" s="9"/>
      <c r="X14" s="1"/>
      <c r="Y14" s="9"/>
    </row>
    <row r="15" spans="1:25" s="8" customFormat="1" x14ac:dyDescent="0.2">
      <c r="A15" s="87" t="s">
        <v>99</v>
      </c>
      <c r="B15" s="2" t="s">
        <v>100</v>
      </c>
      <c r="C15" s="7"/>
      <c r="D15" s="3" t="s">
        <v>101</v>
      </c>
      <c r="E15" s="2"/>
      <c r="F15" s="2"/>
      <c r="G15" s="2"/>
      <c r="H15" s="2"/>
      <c r="I15" s="2"/>
      <c r="J15" s="2"/>
      <c r="K15" s="2"/>
      <c r="L15" s="2"/>
      <c r="M15" s="2"/>
      <c r="N15" s="2" t="s">
        <v>102</v>
      </c>
      <c r="O15" s="1"/>
      <c r="P15" s="2" t="s">
        <v>103</v>
      </c>
      <c r="Q15" s="2"/>
      <c r="R15" s="9"/>
      <c r="S15" s="1"/>
      <c r="T15" s="2" t="s">
        <v>152</v>
      </c>
      <c r="U15" s="2"/>
      <c r="V15" s="9"/>
      <c r="W15" s="2"/>
      <c r="X15" s="2" t="s">
        <v>104</v>
      </c>
      <c r="Y15" s="2"/>
    </row>
    <row r="16" spans="1:25" s="8" customFormat="1" x14ac:dyDescent="0.2">
      <c r="A16" s="78"/>
      <c r="B16" s="2"/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10" customFormat="1" x14ac:dyDescent="0.2">
      <c r="A17" s="78" t="str">
        <f>T(B5)</f>
        <v>10 Uhr</v>
      </c>
      <c r="B17" s="11" t="str">
        <f>T(B9)</f>
        <v>TG Biberach 1 m.</v>
      </c>
      <c r="C17" s="88" t="s">
        <v>105</v>
      </c>
      <c r="D17" s="11" t="str">
        <f>T(B10)</f>
        <v>TG Biberach 2 w.</v>
      </c>
      <c r="E17" s="11"/>
      <c r="F17" s="11"/>
      <c r="G17" s="11"/>
      <c r="H17" s="11"/>
      <c r="I17" s="11"/>
      <c r="J17" s="11"/>
      <c r="K17" s="11"/>
      <c r="L17" s="11"/>
      <c r="M17" s="11"/>
      <c r="N17" s="11" t="str">
        <f>T(B13)</f>
        <v>TSV Westerstetten</v>
      </c>
      <c r="O17" s="9"/>
      <c r="P17" s="9" t="s">
        <v>106</v>
      </c>
      <c r="Q17" s="9"/>
      <c r="R17" s="9"/>
      <c r="S17" s="9"/>
      <c r="T17" s="9" t="s">
        <v>106</v>
      </c>
      <c r="U17" s="9"/>
      <c r="V17" s="9"/>
      <c r="W17" s="9" t="str">
        <f>IF(O17="","",IF(O17=Q17,"1",IF(O17&gt;Q17,"2","0")))</f>
        <v/>
      </c>
      <c r="X17" s="1" t="s">
        <v>106</v>
      </c>
      <c r="Y17" s="9" t="str">
        <f>IF(Q17="","",IF(O17=Q17,"1",IF(O17&lt;Q17,"2","0")))</f>
        <v/>
      </c>
    </row>
    <row r="18" spans="1:25" s="10" customFormat="1" x14ac:dyDescent="0.2">
      <c r="A18" s="78"/>
      <c r="B18" s="11" t="str">
        <f>T(B11)</f>
        <v>TV Stammheim 1</v>
      </c>
      <c r="C18" s="88" t="s">
        <v>105</v>
      </c>
      <c r="D18" s="11" t="str">
        <f>T(B12)</f>
        <v>TV Stammheim 2</v>
      </c>
      <c r="E18" s="11"/>
      <c r="F18" s="11"/>
      <c r="G18" s="11"/>
      <c r="H18" s="11"/>
      <c r="I18" s="11"/>
      <c r="J18" s="11"/>
      <c r="K18" s="11"/>
      <c r="L18" s="11"/>
      <c r="M18" s="11"/>
      <c r="N18" s="11" t="str">
        <f>T(B10)</f>
        <v>TG Biberach 2 w.</v>
      </c>
      <c r="O18" s="9"/>
      <c r="P18" s="9" t="s">
        <v>106</v>
      </c>
      <c r="Q18" s="9"/>
      <c r="R18" s="9"/>
      <c r="S18" s="9"/>
      <c r="T18" s="9" t="s">
        <v>106</v>
      </c>
      <c r="U18" s="9"/>
      <c r="V18" s="9"/>
      <c r="W18" s="9" t="str">
        <f>IF(O18="","",IF(O18=Q18,"1",IF(O18&gt;Q18,"2","0")))</f>
        <v/>
      </c>
      <c r="X18" s="1" t="s">
        <v>106</v>
      </c>
      <c r="Y18" s="9" t="str">
        <f>IF(Q18="","",IF(O18=Q18,"1",IF(O18&lt;Q18,"2","0")))</f>
        <v/>
      </c>
    </row>
    <row r="19" spans="1:25" s="10" customFormat="1" x14ac:dyDescent="0.2">
      <c r="A19" s="78"/>
      <c r="B19" s="11"/>
      <c r="C19" s="8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  <c r="Q19" s="9"/>
      <c r="R19" s="9"/>
      <c r="S19" s="9"/>
      <c r="T19" s="9"/>
      <c r="U19" s="9"/>
      <c r="V19" s="9"/>
      <c r="W19" s="9"/>
      <c r="X19" s="1"/>
      <c r="Y19" s="9"/>
    </row>
    <row r="20" spans="1:25" s="10" customFormat="1" x14ac:dyDescent="0.2">
      <c r="A20" s="78"/>
      <c r="B20" s="11" t="str">
        <f>T(B13)</f>
        <v>TSV Westerstetten</v>
      </c>
      <c r="C20" s="88" t="s">
        <v>105</v>
      </c>
      <c r="D20" s="11" t="str">
        <f>T(B9)</f>
        <v>TG Biberach 1 m.</v>
      </c>
      <c r="E20" s="11"/>
      <c r="F20" s="11"/>
      <c r="G20" s="11"/>
      <c r="H20" s="11"/>
      <c r="I20" s="11"/>
      <c r="J20" s="11"/>
      <c r="K20" s="11"/>
      <c r="L20" s="11"/>
      <c r="M20" s="11"/>
      <c r="N20" s="11" t="str">
        <f>T(B12)</f>
        <v>TV Stammheim 2</v>
      </c>
      <c r="O20" s="9"/>
      <c r="P20" s="9" t="s">
        <v>106</v>
      </c>
      <c r="Q20" s="9"/>
      <c r="R20" s="9"/>
      <c r="S20" s="9"/>
      <c r="T20" s="9" t="s">
        <v>106</v>
      </c>
      <c r="U20" s="9"/>
      <c r="V20" s="9"/>
      <c r="W20" s="9" t="str">
        <f t="shared" ref="W20:W27" si="0">IF(O20="","",IF(O20=Q20,"1",IF(O20&gt;Q20,"2","0")))</f>
        <v/>
      </c>
      <c r="X20" s="1" t="s">
        <v>106</v>
      </c>
      <c r="Y20" s="9" t="str">
        <f t="shared" ref="Y20:Y27" si="1">IF(Q20="","",IF(O20=Q20,"1",IF(O20&lt;Q20,"2","0")))</f>
        <v/>
      </c>
    </row>
    <row r="21" spans="1:25" s="10" customFormat="1" x14ac:dyDescent="0.2">
      <c r="A21"/>
      <c r="B21" s="11" t="str">
        <f>T(B10)</f>
        <v>TG Biberach 2 w.</v>
      </c>
      <c r="C21" s="88" t="s">
        <v>105</v>
      </c>
      <c r="D21" s="11" t="str">
        <f>T(B11)</f>
        <v>TV Stammheim 1</v>
      </c>
      <c r="E21" s="11"/>
      <c r="F21" s="11"/>
      <c r="G21" s="11"/>
      <c r="H21" s="11"/>
      <c r="I21" s="11"/>
      <c r="J21" s="11"/>
      <c r="K21" s="11"/>
      <c r="L21" s="11"/>
      <c r="M21" s="11"/>
      <c r="N21" s="11" t="str">
        <f>T(B9)</f>
        <v>TG Biberach 1 m.</v>
      </c>
      <c r="O21" s="9"/>
      <c r="P21" s="9" t="s">
        <v>106</v>
      </c>
      <c r="Q21" s="9"/>
      <c r="R21" s="9"/>
      <c r="S21" s="9"/>
      <c r="T21" s="9" t="s">
        <v>106</v>
      </c>
      <c r="U21" s="9"/>
      <c r="V21" s="9"/>
      <c r="W21" s="9" t="str">
        <f t="shared" si="0"/>
        <v/>
      </c>
      <c r="X21" s="1" t="s">
        <v>106</v>
      </c>
      <c r="Y21" s="9" t="str">
        <f t="shared" si="1"/>
        <v/>
      </c>
    </row>
    <row r="22" spans="1:25" s="10" customFormat="1" x14ac:dyDescent="0.2">
      <c r="A22"/>
      <c r="B22" s="11"/>
      <c r="C22" s="8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/>
      <c r="P22" s="9"/>
      <c r="Q22" s="9"/>
      <c r="R22" s="9"/>
      <c r="S22" s="9"/>
      <c r="T22" s="9"/>
      <c r="U22" s="9"/>
      <c r="V22" s="9"/>
      <c r="W22" s="9" t="str">
        <f t="shared" si="0"/>
        <v/>
      </c>
      <c r="X22" s="1"/>
      <c r="Y22" s="9" t="str">
        <f t="shared" si="1"/>
        <v/>
      </c>
    </row>
    <row r="23" spans="1:25" s="10" customFormat="1" x14ac:dyDescent="0.2">
      <c r="A23" s="78"/>
      <c r="B23" s="11" t="str">
        <f>T(B12)</f>
        <v>TV Stammheim 2</v>
      </c>
      <c r="C23" s="88" t="s">
        <v>105</v>
      </c>
      <c r="D23" s="11" t="str">
        <f>T(B13)</f>
        <v>TSV Westerstetten</v>
      </c>
      <c r="E23" s="11"/>
      <c r="F23" s="11"/>
      <c r="G23" s="11"/>
      <c r="H23" s="11"/>
      <c r="I23" s="11"/>
      <c r="J23" s="11"/>
      <c r="K23" s="11"/>
      <c r="L23" s="11"/>
      <c r="M23" s="11"/>
      <c r="N23" s="11" t="str">
        <f>T(B11)</f>
        <v>TV Stammheim 1</v>
      </c>
      <c r="O23" s="9"/>
      <c r="P23" s="9" t="s">
        <v>106</v>
      </c>
      <c r="Q23" s="9"/>
      <c r="R23" s="9"/>
      <c r="S23" s="9"/>
      <c r="T23" s="9" t="s">
        <v>106</v>
      </c>
      <c r="U23" s="9"/>
      <c r="V23" s="9"/>
      <c r="W23" s="9" t="str">
        <f t="shared" si="0"/>
        <v/>
      </c>
      <c r="X23" s="1" t="s">
        <v>106</v>
      </c>
      <c r="Y23" s="9" t="str">
        <f t="shared" si="1"/>
        <v/>
      </c>
    </row>
    <row r="24" spans="1:25" s="10" customFormat="1" x14ac:dyDescent="0.2">
      <c r="A24" s="78"/>
      <c r="B24" s="11" t="str">
        <f>T(B9)</f>
        <v>TG Biberach 1 m.</v>
      </c>
      <c r="C24" s="88" t="s">
        <v>105</v>
      </c>
      <c r="D24" s="11" t="str">
        <f>T(B11)</f>
        <v>TV Stammheim 1</v>
      </c>
      <c r="E24" s="11"/>
      <c r="F24" s="11"/>
      <c r="G24" s="11"/>
      <c r="H24" s="11"/>
      <c r="I24" s="11"/>
      <c r="J24" s="11"/>
      <c r="K24" s="11"/>
      <c r="L24" s="11"/>
      <c r="M24" s="11"/>
      <c r="N24" s="11" t="str">
        <f>T(B13)</f>
        <v>TSV Westerstetten</v>
      </c>
      <c r="O24" s="9"/>
      <c r="P24" s="9" t="s">
        <v>106</v>
      </c>
      <c r="Q24" s="9"/>
      <c r="R24" s="9"/>
      <c r="S24" s="9"/>
      <c r="T24" s="9" t="s">
        <v>106</v>
      </c>
      <c r="U24" s="9"/>
      <c r="V24" s="9"/>
      <c r="W24" s="9" t="str">
        <f t="shared" si="0"/>
        <v/>
      </c>
      <c r="X24" s="1" t="s">
        <v>106</v>
      </c>
      <c r="Y24" s="9" t="str">
        <f t="shared" si="1"/>
        <v/>
      </c>
    </row>
    <row r="25" spans="1:25" x14ac:dyDescent="0.2">
      <c r="W25" s="1" t="str">
        <f t="shared" si="0"/>
        <v/>
      </c>
      <c r="Y25" s="1" t="str">
        <f t="shared" si="1"/>
        <v/>
      </c>
    </row>
    <row r="26" spans="1:25" x14ac:dyDescent="0.2">
      <c r="A26" s="78"/>
      <c r="B26" s="5" t="str">
        <f>T(B10)</f>
        <v>TG Biberach 2 w.</v>
      </c>
      <c r="C26" s="88" t="s">
        <v>105</v>
      </c>
      <c r="D26" s="5" t="str">
        <f>T(B12)</f>
        <v>TV Stammheim 2</v>
      </c>
      <c r="E26" s="5"/>
      <c r="F26" s="5"/>
      <c r="G26" s="5"/>
      <c r="H26" s="5"/>
      <c r="I26" s="5"/>
      <c r="J26" s="5"/>
      <c r="K26" s="5"/>
      <c r="L26" s="5"/>
      <c r="M26" s="5"/>
      <c r="N26" s="5" t="str">
        <f>T(B9)</f>
        <v>TG Biberach 1 m.</v>
      </c>
      <c r="P26" s="9" t="s">
        <v>106</v>
      </c>
      <c r="R26" s="2"/>
      <c r="T26" s="9" t="s">
        <v>106</v>
      </c>
      <c r="V26" s="2"/>
      <c r="W26" s="9" t="str">
        <f t="shared" si="0"/>
        <v/>
      </c>
      <c r="X26" s="1" t="s">
        <v>106</v>
      </c>
      <c r="Y26" s="9" t="str">
        <f t="shared" si="1"/>
        <v/>
      </c>
    </row>
    <row r="27" spans="1:25" s="10" customFormat="1" x14ac:dyDescent="0.2">
      <c r="A27" s="78"/>
      <c r="B27" s="11" t="str">
        <f>T(B11)</f>
        <v>TV Stammheim 1</v>
      </c>
      <c r="C27" s="88" t="s">
        <v>105</v>
      </c>
      <c r="D27" s="11" t="str">
        <f>T(B13)</f>
        <v>TSV Westerstetten</v>
      </c>
      <c r="E27" s="11"/>
      <c r="F27" s="11"/>
      <c r="G27" s="11"/>
      <c r="H27" s="11"/>
      <c r="I27" s="11"/>
      <c r="J27" s="11"/>
      <c r="K27" s="11"/>
      <c r="L27" s="11"/>
      <c r="M27" s="11"/>
      <c r="N27" s="11" t="str">
        <f>T(B10)</f>
        <v>TG Biberach 2 w.</v>
      </c>
      <c r="O27" s="9"/>
      <c r="P27" s="9" t="s">
        <v>106</v>
      </c>
      <c r="Q27" s="9"/>
      <c r="R27" s="9"/>
      <c r="S27" s="9"/>
      <c r="T27" s="9" t="s">
        <v>106</v>
      </c>
      <c r="U27" s="9"/>
      <c r="V27" s="9"/>
      <c r="W27" s="9" t="str">
        <f t="shared" si="0"/>
        <v/>
      </c>
      <c r="X27" s="1" t="s">
        <v>106</v>
      </c>
      <c r="Y27" s="9" t="str">
        <f t="shared" si="1"/>
        <v/>
      </c>
    </row>
    <row r="28" spans="1:25" s="10" customFormat="1" x14ac:dyDescent="0.2">
      <c r="A28" s="78"/>
      <c r="B28" s="11"/>
      <c r="C28" s="8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9"/>
      <c r="P28" s="9"/>
      <c r="Q28" s="9"/>
      <c r="R28" s="9"/>
      <c r="S28" s="9"/>
      <c r="T28" s="9"/>
      <c r="U28" s="9"/>
      <c r="V28" s="9"/>
      <c r="W28" s="9"/>
      <c r="X28" s="1"/>
      <c r="Y28" s="9"/>
    </row>
    <row r="29" spans="1:25" x14ac:dyDescent="0.2">
      <c r="A29" s="78"/>
      <c r="B29" s="5" t="str">
        <f>T(B12)</f>
        <v>TV Stammheim 2</v>
      </c>
      <c r="C29" s="88" t="s">
        <v>105</v>
      </c>
      <c r="D29" s="5" t="str">
        <f>T(B9)</f>
        <v>TG Biberach 1 m.</v>
      </c>
      <c r="E29" s="5"/>
      <c r="F29" s="5"/>
      <c r="G29" s="5"/>
      <c r="H29" s="5"/>
      <c r="I29" s="5"/>
      <c r="J29" s="5"/>
      <c r="K29" s="5"/>
      <c r="L29" s="5"/>
      <c r="M29" s="5"/>
      <c r="N29" s="5" t="str">
        <f>T(B11)</f>
        <v>TV Stammheim 1</v>
      </c>
      <c r="P29" s="9" t="s">
        <v>106</v>
      </c>
      <c r="R29" s="9"/>
      <c r="T29" s="9" t="s">
        <v>106</v>
      </c>
      <c r="V29" s="9"/>
      <c r="W29" s="9" t="str">
        <f>IF(O29="","",IF(O29=Q29,"1",IF(O29&gt;Q29,"2","0")))</f>
        <v/>
      </c>
      <c r="X29" s="1" t="s">
        <v>106</v>
      </c>
      <c r="Y29" s="9" t="str">
        <f>IF(Q29="","",IF(O29=Q29,"1",IF(O29&lt;Q29,"2","0")))</f>
        <v/>
      </c>
    </row>
    <row r="30" spans="1:25" s="9" customFormat="1" x14ac:dyDescent="0.2">
      <c r="A30" s="78"/>
      <c r="B30" s="11" t="str">
        <f>T(B13)</f>
        <v>TSV Westerstetten</v>
      </c>
      <c r="C30" s="88" t="s">
        <v>105</v>
      </c>
      <c r="D30" s="11" t="str">
        <f>T(B10)</f>
        <v>TG Biberach 2 w.</v>
      </c>
      <c r="E30" s="11"/>
      <c r="F30" s="11"/>
      <c r="G30" s="11"/>
      <c r="H30" s="11"/>
      <c r="I30" s="11"/>
      <c r="J30" s="11"/>
      <c r="K30" s="11"/>
      <c r="L30" s="11"/>
      <c r="M30" s="11"/>
      <c r="N30" s="11" t="str">
        <f>T(B12)</f>
        <v>TV Stammheim 2</v>
      </c>
      <c r="P30" s="9" t="s">
        <v>106</v>
      </c>
      <c r="T30" s="9" t="s">
        <v>106</v>
      </c>
      <c r="W30" s="9" t="str">
        <f>IF(O30="","",IF(O30=Q30,"1",IF(O30&gt;Q30,"2","0")))</f>
        <v/>
      </c>
      <c r="X30" s="1" t="s">
        <v>106</v>
      </c>
      <c r="Y30" s="9" t="str">
        <f>IF(Q30="","",IF(O30=Q30,"1",IF(O30&lt;Q30,"2","0")))</f>
        <v/>
      </c>
    </row>
    <row r="31" spans="1:25" s="8" customFormat="1" x14ac:dyDescent="0.2">
      <c r="A31" s="78"/>
      <c r="B31" s="11"/>
      <c r="C31" s="8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  <c r="S31" s="9"/>
      <c r="T31" s="9"/>
      <c r="U31" s="9"/>
      <c r="V31" s="9"/>
      <c r="W31" s="9"/>
      <c r="X31" s="1"/>
      <c r="Y31" s="9"/>
    </row>
    <row r="32" spans="1:25" s="3" customFormat="1" x14ac:dyDescent="0.2">
      <c r="A32" s="85" t="s">
        <v>91</v>
      </c>
      <c r="B32" s="255">
        <f>Spielplan!C16</f>
        <v>43435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193"/>
      <c r="O32" s="187"/>
      <c r="P32" s="187"/>
      <c r="Q32" s="187"/>
      <c r="R32" s="187"/>
      <c r="S32" s="187"/>
      <c r="T32" s="187"/>
      <c r="U32" s="2"/>
      <c r="V32" s="2"/>
      <c r="W32" s="2"/>
      <c r="X32" s="2"/>
      <c r="Y32" s="2"/>
    </row>
    <row r="33" spans="1:25" s="3" customFormat="1" x14ac:dyDescent="0.2">
      <c r="A33" s="85" t="s">
        <v>146</v>
      </c>
      <c r="B33" s="255" t="str">
        <f>Spielplan!C18</f>
        <v>TSV Westerstetten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3" customFormat="1" x14ac:dyDescent="0.2">
      <c r="A34" s="85" t="s">
        <v>92</v>
      </c>
      <c r="B34" s="8" t="s">
        <v>242</v>
      </c>
      <c r="C34" s="8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3" customFormat="1" x14ac:dyDescent="0.2">
      <c r="A35" s="85" t="s">
        <v>93</v>
      </c>
      <c r="B35" s="8" t="s">
        <v>241</v>
      </c>
      <c r="C35" s="8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3" customFormat="1" x14ac:dyDescent="0.2">
      <c r="A36" s="85" t="s">
        <v>94</v>
      </c>
      <c r="B36" s="255" t="str">
        <f>Spielplan!C17</f>
        <v>10 Uhr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3" customFormat="1" x14ac:dyDescent="0.2">
      <c r="A37" s="85" t="s">
        <v>95</v>
      </c>
      <c r="B37" s="159" t="s">
        <v>165</v>
      </c>
      <c r="C37" s="8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3" customFormat="1" x14ac:dyDescent="0.2">
      <c r="A38" s="85" t="s">
        <v>96</v>
      </c>
      <c r="B38" s="3" t="str">
        <f>Spielplan!$C$2</f>
        <v>Vorrunde Gruppe A</v>
      </c>
      <c r="C38" s="8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8" customFormat="1" x14ac:dyDescent="0.2">
      <c r="A39" s="85" t="s">
        <v>97</v>
      </c>
      <c r="B39" s="2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2"/>
      <c r="Q39" s="2"/>
      <c r="R39" s="9"/>
      <c r="S39" s="1"/>
      <c r="T39" s="2"/>
      <c r="U39" s="2"/>
      <c r="V39" s="9"/>
      <c r="W39" s="9"/>
      <c r="X39" s="1"/>
      <c r="Y39" s="9"/>
    </row>
    <row r="40" spans="1:25" s="8" customFormat="1" x14ac:dyDescent="0.2">
      <c r="A40" s="78"/>
      <c r="B40" s="2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9"/>
      <c r="S40" s="2"/>
      <c r="T40" s="2"/>
      <c r="U40" s="2"/>
      <c r="V40" s="9"/>
      <c r="W40" s="9"/>
      <c r="X40" s="1"/>
      <c r="Y40" s="9"/>
    </row>
    <row r="41" spans="1:25" s="8" customFormat="1" x14ac:dyDescent="0.2">
      <c r="A41" s="87" t="s">
        <v>99</v>
      </c>
      <c r="B41" s="2" t="s">
        <v>100</v>
      </c>
      <c r="C41" s="7"/>
      <c r="D41" s="3" t="s">
        <v>101</v>
      </c>
      <c r="E41" s="2"/>
      <c r="F41" s="2"/>
      <c r="G41" s="2"/>
      <c r="H41" s="2"/>
      <c r="I41" s="2"/>
      <c r="J41" s="2"/>
      <c r="K41" s="2"/>
      <c r="L41" s="2"/>
      <c r="M41" s="2"/>
      <c r="N41" s="2" t="s">
        <v>102</v>
      </c>
      <c r="O41" s="1"/>
      <c r="P41" s="2" t="s">
        <v>103</v>
      </c>
      <c r="Q41" s="2"/>
      <c r="R41" s="9"/>
      <c r="S41" s="1"/>
      <c r="T41" s="2" t="s">
        <v>152</v>
      </c>
      <c r="U41" s="2"/>
      <c r="V41" s="9"/>
      <c r="W41" s="2"/>
      <c r="X41" s="2" t="s">
        <v>104</v>
      </c>
      <c r="Y41" s="2"/>
    </row>
    <row r="42" spans="1:25" s="8" customFormat="1" x14ac:dyDescent="0.2">
      <c r="A42" s="78"/>
      <c r="B42" s="2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0" customFormat="1" x14ac:dyDescent="0.2">
      <c r="A43" s="78" t="str">
        <f>T(B36)</f>
        <v>10 Uhr</v>
      </c>
      <c r="B43" s="11" t="str">
        <f>T(B10)</f>
        <v>TG Biberach 2 w.</v>
      </c>
      <c r="C43" s="88" t="s">
        <v>105</v>
      </c>
      <c r="D43" s="11" t="str">
        <f>T(B9)</f>
        <v>TG Biberach 1 m.</v>
      </c>
      <c r="E43" s="11"/>
      <c r="F43" s="11"/>
      <c r="G43" s="11"/>
      <c r="H43" s="11"/>
      <c r="I43" s="11"/>
      <c r="J43" s="11"/>
      <c r="K43" s="11"/>
      <c r="L43" s="11"/>
      <c r="M43" s="11"/>
      <c r="N43" s="11" t="str">
        <f>T(B13)</f>
        <v>TSV Westerstetten</v>
      </c>
      <c r="O43" s="9"/>
      <c r="P43" s="9" t="s">
        <v>106</v>
      </c>
      <c r="Q43" s="9"/>
      <c r="R43" s="9"/>
      <c r="S43" s="9"/>
      <c r="T43" s="9" t="s">
        <v>106</v>
      </c>
      <c r="U43" s="9"/>
      <c r="V43" s="9"/>
      <c r="W43" s="9" t="str">
        <f>IF(O43="","",IF(O43=Q43,"1",IF(O43&gt;Q43,"2","0")))</f>
        <v/>
      </c>
      <c r="X43" s="1" t="s">
        <v>106</v>
      </c>
      <c r="Y43" s="9" t="str">
        <f>IF(Q43="","",IF(O43=Q43,"1",IF(O43&lt;Q43,"2","0")))</f>
        <v/>
      </c>
    </row>
    <row r="44" spans="1:25" s="10" customFormat="1" x14ac:dyDescent="0.2">
      <c r="A44" s="78"/>
      <c r="B44" s="11" t="str">
        <f>T(B12)</f>
        <v>TV Stammheim 2</v>
      </c>
      <c r="C44" s="88" t="s">
        <v>105</v>
      </c>
      <c r="D44" s="11" t="str">
        <f>T(B11)</f>
        <v>TV Stammheim 1</v>
      </c>
      <c r="E44" s="11"/>
      <c r="F44" s="11"/>
      <c r="G44" s="11"/>
      <c r="H44" s="11"/>
      <c r="I44" s="11"/>
      <c r="J44" s="11"/>
      <c r="K44" s="11"/>
      <c r="L44" s="11"/>
      <c r="M44" s="11"/>
      <c r="N44" s="11" t="str">
        <f>T(B10)</f>
        <v>TG Biberach 2 w.</v>
      </c>
      <c r="O44" s="9"/>
      <c r="P44" s="9" t="s">
        <v>106</v>
      </c>
      <c r="Q44" s="9"/>
      <c r="R44" s="9"/>
      <c r="S44" s="9"/>
      <c r="T44" s="9" t="s">
        <v>106</v>
      </c>
      <c r="U44" s="9"/>
      <c r="V44" s="9"/>
      <c r="W44" s="9" t="str">
        <f>IF(O44="","",IF(O44=Q44,"1",IF(O44&gt;Q44,"2","0")))</f>
        <v/>
      </c>
      <c r="X44" s="1" t="s">
        <v>106</v>
      </c>
      <c r="Y44" s="9" t="str">
        <f>IF(Q44="","",IF(O44=Q44,"1",IF(O44&lt;Q44,"2","0")))</f>
        <v/>
      </c>
    </row>
    <row r="45" spans="1:25" s="10" customFormat="1" x14ac:dyDescent="0.2">
      <c r="A45" s="78"/>
      <c r="B45" s="11"/>
      <c r="C45" s="8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9"/>
      <c r="P45" s="9"/>
      <c r="Q45" s="9"/>
      <c r="R45" s="9"/>
      <c r="S45" s="9"/>
      <c r="T45" s="9"/>
      <c r="U45" s="9"/>
      <c r="V45" s="9"/>
      <c r="W45" s="9"/>
      <c r="X45" s="1"/>
      <c r="Y45" s="9"/>
    </row>
    <row r="46" spans="1:25" s="10" customFormat="1" x14ac:dyDescent="0.2">
      <c r="A46" s="78"/>
      <c r="B46" s="11" t="str">
        <f>T(B9)</f>
        <v>TG Biberach 1 m.</v>
      </c>
      <c r="C46" s="88" t="s">
        <v>105</v>
      </c>
      <c r="D46" s="11" t="str">
        <f>T(B13)</f>
        <v>TSV Westerstetten</v>
      </c>
      <c r="E46" s="11"/>
      <c r="F46" s="11"/>
      <c r="G46" s="11"/>
      <c r="H46" s="11"/>
      <c r="I46" s="11"/>
      <c r="J46" s="11"/>
      <c r="K46" s="11"/>
      <c r="L46" s="11"/>
      <c r="M46" s="11"/>
      <c r="N46" s="11" t="str">
        <f>T(B12)</f>
        <v>TV Stammheim 2</v>
      </c>
      <c r="O46" s="9"/>
      <c r="P46" s="9" t="s">
        <v>106</v>
      </c>
      <c r="Q46" s="9"/>
      <c r="R46" s="9"/>
      <c r="S46" s="9"/>
      <c r="T46" s="9" t="s">
        <v>106</v>
      </c>
      <c r="U46" s="9"/>
      <c r="V46" s="9"/>
      <c r="W46" s="9" t="str">
        <f>IF(O46="","",IF(O46=Q46,"1",IF(O46&gt;Q46,"2","0")))</f>
        <v/>
      </c>
      <c r="X46" s="1" t="s">
        <v>106</v>
      </c>
      <c r="Y46" s="9" t="str">
        <f>IF(Q46="","",IF(O46=Q46,"1",IF(O46&lt;Q46,"2","0")))</f>
        <v/>
      </c>
    </row>
    <row r="47" spans="1:25" s="10" customFormat="1" x14ac:dyDescent="0.2">
      <c r="A47"/>
      <c r="B47" s="11" t="str">
        <f>T(B11)</f>
        <v>TV Stammheim 1</v>
      </c>
      <c r="C47" s="88" t="s">
        <v>105</v>
      </c>
      <c r="D47" s="11" t="str">
        <f>T(B10)</f>
        <v>TG Biberach 2 w.</v>
      </c>
      <c r="E47" s="11"/>
      <c r="F47" s="11"/>
      <c r="G47" s="11"/>
      <c r="H47" s="11"/>
      <c r="I47" s="11"/>
      <c r="J47" s="11"/>
      <c r="K47" s="11"/>
      <c r="L47" s="11"/>
      <c r="M47" s="11"/>
      <c r="N47" s="11" t="str">
        <f>T(B9)</f>
        <v>TG Biberach 1 m.</v>
      </c>
      <c r="O47" s="9"/>
      <c r="P47" s="9" t="s">
        <v>106</v>
      </c>
      <c r="Q47" s="9"/>
      <c r="R47" s="9"/>
      <c r="S47" s="9"/>
      <c r="T47" s="9" t="s">
        <v>106</v>
      </c>
      <c r="U47" s="9"/>
      <c r="V47" s="9"/>
      <c r="W47" s="9" t="str">
        <f>IF(O47="","",IF(O47=Q47,"1",IF(O47&gt;Q47,"2","0")))</f>
        <v/>
      </c>
      <c r="X47" s="1" t="s">
        <v>106</v>
      </c>
      <c r="Y47" s="9" t="str">
        <f>IF(Q47="","",IF(O47=Q47,"1",IF(O47&lt;Q47,"2","0")))</f>
        <v/>
      </c>
    </row>
    <row r="48" spans="1:25" s="10" customFormat="1" x14ac:dyDescent="0.2">
      <c r="A48"/>
      <c r="B48" s="11"/>
      <c r="C48" s="8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9"/>
      <c r="P48" s="9"/>
      <c r="Q48" s="9"/>
      <c r="R48" s="9"/>
      <c r="S48" s="9"/>
      <c r="T48" s="9"/>
      <c r="U48" s="9"/>
      <c r="V48" s="9"/>
      <c r="W48" s="9"/>
      <c r="X48" s="1"/>
      <c r="Y48" s="9"/>
    </row>
    <row r="49" spans="1:32" s="10" customFormat="1" x14ac:dyDescent="0.2">
      <c r="A49" s="78"/>
      <c r="B49" s="11" t="str">
        <f>T(B13)</f>
        <v>TSV Westerstetten</v>
      </c>
      <c r="C49" s="88" t="s">
        <v>105</v>
      </c>
      <c r="D49" s="11" t="str">
        <f>T(B12)</f>
        <v>TV Stammheim 2</v>
      </c>
      <c r="E49" s="11"/>
      <c r="F49" s="11"/>
      <c r="G49" s="11"/>
      <c r="H49" s="11"/>
      <c r="I49" s="11"/>
      <c r="J49" s="11"/>
      <c r="K49" s="11"/>
      <c r="L49" s="11"/>
      <c r="M49" s="11"/>
      <c r="N49" s="11" t="str">
        <f>T(B11)</f>
        <v>TV Stammheim 1</v>
      </c>
      <c r="O49" s="9"/>
      <c r="P49" s="9" t="s">
        <v>106</v>
      </c>
      <c r="Q49" s="9"/>
      <c r="R49" s="9"/>
      <c r="S49" s="9"/>
      <c r="T49" s="9" t="s">
        <v>106</v>
      </c>
      <c r="U49" s="9"/>
      <c r="V49" s="9"/>
      <c r="W49" s="9" t="str">
        <f>IF(O49="","",IF(O49=Q49,"1",IF(O49&gt;Q49,"2","0")))</f>
        <v/>
      </c>
      <c r="X49" s="1" t="s">
        <v>106</v>
      </c>
      <c r="Y49" s="9" t="str">
        <f>IF(Q49="","",IF(O49=Q49,"1",IF(O49&lt;Q49,"2","0")))</f>
        <v/>
      </c>
    </row>
    <row r="50" spans="1:32" s="10" customFormat="1" x14ac:dyDescent="0.2">
      <c r="A50" s="78"/>
      <c r="B50" s="11" t="str">
        <f>T(B11)</f>
        <v>TV Stammheim 1</v>
      </c>
      <c r="C50" s="88" t="s">
        <v>105</v>
      </c>
      <c r="D50" s="11" t="str">
        <f>T(B9)</f>
        <v>TG Biberach 1 m.</v>
      </c>
      <c r="E50" s="11"/>
      <c r="F50" s="11"/>
      <c r="G50" s="11"/>
      <c r="H50" s="11"/>
      <c r="I50" s="11"/>
      <c r="J50" s="11"/>
      <c r="K50" s="11"/>
      <c r="L50" s="11"/>
      <c r="M50" s="11"/>
      <c r="N50" s="11" t="str">
        <f>T(B13)</f>
        <v>TSV Westerstetten</v>
      </c>
      <c r="O50" s="9"/>
      <c r="P50" s="9" t="s">
        <v>106</v>
      </c>
      <c r="Q50" s="9"/>
      <c r="R50" s="9"/>
      <c r="S50" s="9"/>
      <c r="T50" s="9" t="s">
        <v>106</v>
      </c>
      <c r="U50" s="9"/>
      <c r="V50" s="9"/>
      <c r="W50" s="9" t="str">
        <f>IF(O50="","",IF(O50=Q50,"1",IF(O50&gt;Q50,"2","0")))</f>
        <v/>
      </c>
      <c r="X50" s="1" t="s">
        <v>106</v>
      </c>
      <c r="Y50" s="9" t="str">
        <f>IF(Q50="","",IF(O50=Q50,"1",IF(O50&lt;Q50,"2","0")))</f>
        <v/>
      </c>
    </row>
    <row r="51" spans="1:32" x14ac:dyDescent="0.2">
      <c r="B51" s="11"/>
    </row>
    <row r="52" spans="1:32" x14ac:dyDescent="0.2">
      <c r="A52" s="78"/>
      <c r="B52" s="11" t="str">
        <f>T(B12)</f>
        <v>TV Stammheim 2</v>
      </c>
      <c r="C52" s="88" t="s">
        <v>105</v>
      </c>
      <c r="D52" s="11" t="str">
        <f>T(B10)</f>
        <v>TG Biberach 2 w.</v>
      </c>
      <c r="E52" s="5"/>
      <c r="F52" s="5"/>
      <c r="G52" s="5"/>
      <c r="H52" s="5"/>
      <c r="I52" s="5"/>
      <c r="J52" s="5"/>
      <c r="K52" s="5"/>
      <c r="L52" s="5"/>
      <c r="M52" s="5"/>
      <c r="N52" s="5" t="str">
        <f>T(B9)</f>
        <v>TG Biberach 1 m.</v>
      </c>
      <c r="P52" s="9" t="s">
        <v>106</v>
      </c>
      <c r="R52" s="2"/>
      <c r="T52" s="9" t="s">
        <v>106</v>
      </c>
      <c r="V52" s="2"/>
      <c r="W52" s="9" t="str">
        <f>IF(O52="","",IF(O52=Q52,"1",IF(O52&gt;Q52,"2","0")))</f>
        <v/>
      </c>
      <c r="X52" s="1" t="s">
        <v>106</v>
      </c>
      <c r="Y52" s="9" t="str">
        <f>IF(Q52="","",IF(O52=Q52,"1",IF(O52&lt;Q52,"2","0")))</f>
        <v/>
      </c>
    </row>
    <row r="53" spans="1:32" s="10" customFormat="1" x14ac:dyDescent="0.2">
      <c r="A53" s="78"/>
      <c r="B53" s="11" t="str">
        <f>T(B13)</f>
        <v>TSV Westerstetten</v>
      </c>
      <c r="C53" s="88" t="s">
        <v>105</v>
      </c>
      <c r="D53" s="11" t="str">
        <f>T(B11)</f>
        <v>TV Stammheim 1</v>
      </c>
      <c r="E53" s="11"/>
      <c r="F53" s="11"/>
      <c r="G53" s="11"/>
      <c r="H53" s="11"/>
      <c r="I53" s="11"/>
      <c r="J53" s="11"/>
      <c r="K53" s="11"/>
      <c r="L53" s="11"/>
      <c r="M53" s="11"/>
      <c r="N53" s="11" t="str">
        <f>T(B10)</f>
        <v>TG Biberach 2 w.</v>
      </c>
      <c r="O53" s="9"/>
      <c r="P53" s="9" t="s">
        <v>106</v>
      </c>
      <c r="Q53" s="9"/>
      <c r="R53" s="9"/>
      <c r="S53" s="9"/>
      <c r="T53" s="9" t="s">
        <v>106</v>
      </c>
      <c r="U53" s="9"/>
      <c r="V53" s="9"/>
      <c r="W53" s="9" t="str">
        <f>IF(O53="","",IF(O53=Q53,"1",IF(O53&gt;Q53,"2","0")))</f>
        <v/>
      </c>
      <c r="X53" s="1" t="s">
        <v>106</v>
      </c>
      <c r="Y53" s="9" t="str">
        <f>IF(Q53="","",IF(O53=Q53,"1",IF(O53&lt;Q53,"2","0")))</f>
        <v/>
      </c>
    </row>
    <row r="54" spans="1:32" s="10" customFormat="1" x14ac:dyDescent="0.2">
      <c r="A54" s="78"/>
      <c r="B54" s="11"/>
      <c r="C54" s="8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9"/>
      <c r="Q54" s="9"/>
      <c r="R54" s="9"/>
      <c r="S54" s="9"/>
      <c r="T54" s="9"/>
      <c r="U54" s="9"/>
      <c r="V54" s="9"/>
      <c r="W54" s="9"/>
      <c r="X54" s="1"/>
      <c r="Y54" s="9"/>
    </row>
    <row r="55" spans="1:32" x14ac:dyDescent="0.2">
      <c r="A55" s="78"/>
      <c r="B55" s="11" t="str">
        <f>T(B9)</f>
        <v>TG Biberach 1 m.</v>
      </c>
      <c r="C55" s="88" t="s">
        <v>105</v>
      </c>
      <c r="D55" s="11" t="str">
        <f>T(B12)</f>
        <v>TV Stammheim 2</v>
      </c>
      <c r="E55" s="5"/>
      <c r="F55" s="5"/>
      <c r="G55" s="5"/>
      <c r="H55" s="5"/>
      <c r="I55" s="5"/>
      <c r="J55" s="5"/>
      <c r="K55" s="5"/>
      <c r="L55" s="5"/>
      <c r="M55" s="5"/>
      <c r="N55" s="5" t="str">
        <f>T(B11)</f>
        <v>TV Stammheim 1</v>
      </c>
      <c r="P55" s="9" t="s">
        <v>106</v>
      </c>
      <c r="R55" s="9"/>
      <c r="T55" s="9" t="s">
        <v>106</v>
      </c>
      <c r="V55" s="9"/>
      <c r="W55" s="9" t="str">
        <f>IF(O55="","",IF(O55=Q55,"1",IF(O55&gt;Q55,"2","0")))</f>
        <v/>
      </c>
      <c r="X55" s="1" t="s">
        <v>106</v>
      </c>
      <c r="Y55" s="9" t="str">
        <f>IF(Q55="","",IF(O55=Q55,"1",IF(O55&lt;Q55,"2","0")))</f>
        <v/>
      </c>
    </row>
    <row r="56" spans="1:32" s="9" customFormat="1" x14ac:dyDescent="0.2">
      <c r="A56" s="78"/>
      <c r="B56" s="11" t="str">
        <f>T(B10)</f>
        <v>TG Biberach 2 w.</v>
      </c>
      <c r="C56" s="88" t="s">
        <v>105</v>
      </c>
      <c r="D56" s="11" t="str">
        <f>T(B13)</f>
        <v>TSV Westerstetten</v>
      </c>
      <c r="E56" s="11"/>
      <c r="F56" s="11"/>
      <c r="G56" s="11"/>
      <c r="H56" s="11"/>
      <c r="I56" s="11"/>
      <c r="J56" s="11"/>
      <c r="K56" s="11"/>
      <c r="L56" s="11"/>
      <c r="M56" s="11"/>
      <c r="N56" s="11" t="str">
        <f>T(B12)</f>
        <v>TV Stammheim 2</v>
      </c>
      <c r="P56" s="9" t="s">
        <v>106</v>
      </c>
      <c r="T56" s="9" t="s">
        <v>106</v>
      </c>
      <c r="W56" s="9" t="str">
        <f>IF(O56="","",IF(O56=Q56,"1",IF(O56&gt;Q56,"2","0")))</f>
        <v/>
      </c>
      <c r="X56" s="1" t="s">
        <v>106</v>
      </c>
      <c r="Y56" s="9" t="str">
        <f>IF(Q56="","",IF(O56=Q56,"1",IF(O56&lt;Q56,"2","0")))</f>
        <v/>
      </c>
    </row>
    <row r="57" spans="1:32" s="10" customFormat="1" x14ac:dyDescent="0.2">
      <c r="A57" s="78"/>
      <c r="B57" s="11"/>
      <c r="C57" s="8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9"/>
      <c r="P57" s="9"/>
      <c r="Q57" s="9"/>
      <c r="R57" s="9"/>
      <c r="S57" s="9"/>
      <c r="T57" s="9"/>
      <c r="U57" s="9"/>
      <c r="V57" s="9"/>
      <c r="W57" s="9"/>
      <c r="X57" s="1"/>
      <c r="Y57" s="9"/>
    </row>
    <row r="58" spans="1:32" s="10" customFormat="1" x14ac:dyDescent="0.2">
      <c r="A58" s="78" t="s">
        <v>107</v>
      </c>
      <c r="B58" s="11"/>
      <c r="C58" s="8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9"/>
      <c r="P58" s="9" t="s">
        <v>108</v>
      </c>
      <c r="Q58" s="9"/>
      <c r="R58" s="9"/>
      <c r="S58" s="9"/>
      <c r="T58" s="9" t="s">
        <v>108</v>
      </c>
      <c r="U58" s="9"/>
      <c r="V58" s="9"/>
      <c r="W58" s="9"/>
      <c r="X58" s="1" t="s">
        <v>104</v>
      </c>
      <c r="Y58" s="9"/>
      <c r="Z58" s="9"/>
      <c r="AA58" s="9"/>
      <c r="AB58" s="9"/>
      <c r="AC58" s="9"/>
      <c r="AD58" s="9"/>
      <c r="AE58" s="1"/>
      <c r="AF58" s="9"/>
    </row>
    <row r="59" spans="1:32" x14ac:dyDescent="0.2">
      <c r="A59" s="78"/>
      <c r="B59" t="str">
        <f>T(B9)</f>
        <v>TG Biberach 1 m.</v>
      </c>
      <c r="D59" s="89" t="str">
        <f>W17</f>
        <v/>
      </c>
      <c r="E59" s="89" t="str">
        <f>Y20</f>
        <v/>
      </c>
      <c r="F59" s="89" t="str">
        <f>W24</f>
        <v/>
      </c>
      <c r="G59" s="89" t="str">
        <f>Y29</f>
        <v/>
      </c>
      <c r="H59" s="89" t="str">
        <f>Y43</f>
        <v/>
      </c>
      <c r="I59" s="89" t="str">
        <f>W46</f>
        <v/>
      </c>
      <c r="J59" s="89" t="str">
        <f>Y50</f>
        <v/>
      </c>
      <c r="K59" s="89" t="str">
        <f>W55</f>
        <v/>
      </c>
      <c r="L59" s="92"/>
      <c r="M59" s="92"/>
      <c r="O59" s="1">
        <f>SUM(O17+Q20+O24+Q29+Q43+O46+Q50+O55)</f>
        <v>0</v>
      </c>
      <c r="P59" s="1" t="s">
        <v>106</v>
      </c>
      <c r="Q59" s="1">
        <f>SUM(Q17+O20+Q24+O29+O43+Q46+O50+Q55)</f>
        <v>0</v>
      </c>
      <c r="S59" s="1">
        <f>SUM(S17+U20+S24+U29+U43+S46+U50+S55)</f>
        <v>0</v>
      </c>
      <c r="T59" s="1" t="s">
        <v>106</v>
      </c>
      <c r="U59" s="1">
        <f>SUM(U17+S20+U24+S29+S43+U46+S50+U55)</f>
        <v>0</v>
      </c>
      <c r="W59" s="1" t="e">
        <f>SUM(W17+Y20+W24+Y29+Y43+W46+Y50+W55)</f>
        <v>#VALUE!</v>
      </c>
      <c r="X59" s="1" t="s">
        <v>106</v>
      </c>
      <c r="Y59" s="1" t="e">
        <f>SUM(Y17+W20+Y24+W29+W43+Y46+W50+Y55)</f>
        <v>#VALUE!</v>
      </c>
      <c r="Z59" s="1"/>
      <c r="AA59" s="1"/>
      <c r="AB59" s="1"/>
      <c r="AC59" s="1"/>
      <c r="AD59" s="1"/>
      <c r="AE59" s="1"/>
      <c r="AF59" s="1"/>
    </row>
    <row r="60" spans="1:32" x14ac:dyDescent="0.2">
      <c r="A60" s="78"/>
      <c r="B60" s="5" t="str">
        <f>T(B10)</f>
        <v>TG Biberach 2 w.</v>
      </c>
      <c r="C60" s="28"/>
      <c r="D60" s="89" t="str">
        <f>Y17</f>
        <v/>
      </c>
      <c r="E60" s="90" t="str">
        <f>W21</f>
        <v/>
      </c>
      <c r="F60" s="90" t="str">
        <f>W26</f>
        <v/>
      </c>
      <c r="G60" s="90" t="str">
        <f>Y30</f>
        <v/>
      </c>
      <c r="H60" s="90" t="str">
        <f>W43</f>
        <v/>
      </c>
      <c r="I60" s="90" t="str">
        <f>Y47</f>
        <v/>
      </c>
      <c r="J60" s="90" t="str">
        <f>Y52</f>
        <v/>
      </c>
      <c r="K60" s="90" t="str">
        <f>W56</f>
        <v/>
      </c>
      <c r="L60" s="93"/>
      <c r="M60" s="93"/>
      <c r="N60" s="93"/>
      <c r="O60" s="1">
        <f>SUM(Q17+O21+O26+Q30+O43+Q47+Q52+O56)</f>
        <v>0</v>
      </c>
      <c r="P60" s="9" t="s">
        <v>106</v>
      </c>
      <c r="Q60" s="1">
        <f>SUM(O17+Q21+Q26+O30+Q43+O47+O52+Q56)</f>
        <v>0</v>
      </c>
      <c r="R60" s="2"/>
      <c r="S60" s="1">
        <f>SUM(U17+S21+S26+U30+S43+U47+U52+S56)</f>
        <v>0</v>
      </c>
      <c r="T60" s="9" t="s">
        <v>106</v>
      </c>
      <c r="U60" s="1">
        <f>SUM(S17+U21+U26+S30+U43+S47+S52+U56)</f>
        <v>0</v>
      </c>
      <c r="V60" s="2"/>
      <c r="W60" s="1" t="e">
        <f>SUM(Y17+W21+W26+Y30+W43+Y47+Y52+W56)</f>
        <v>#VALUE!</v>
      </c>
      <c r="X60" s="9" t="s">
        <v>106</v>
      </c>
      <c r="Y60" s="1" t="e">
        <f>SUM(W17+Y21+Y26+W30+Y43+W47+W52+Y56)</f>
        <v>#VALUE!</v>
      </c>
      <c r="Z60" s="1"/>
      <c r="AA60" s="1"/>
      <c r="AB60" s="9"/>
      <c r="AC60" s="1"/>
      <c r="AD60" s="1"/>
      <c r="AE60" s="9"/>
      <c r="AF60" s="1"/>
    </row>
    <row r="61" spans="1:32" s="10" customFormat="1" x14ac:dyDescent="0.2">
      <c r="A61" s="78"/>
      <c r="B61" s="11" t="str">
        <f>T(B11)</f>
        <v>TV Stammheim 1</v>
      </c>
      <c r="C61" s="88"/>
      <c r="D61" s="91" t="str">
        <f>W18</f>
        <v/>
      </c>
      <c r="E61" s="91" t="str">
        <f>Y21</f>
        <v/>
      </c>
      <c r="F61" s="91" t="str">
        <f>Y24</f>
        <v/>
      </c>
      <c r="G61" s="91" t="str">
        <f>W27</f>
        <v/>
      </c>
      <c r="H61" s="91" t="str">
        <f>Y44</f>
        <v/>
      </c>
      <c r="I61" s="91" t="str">
        <f>W47</f>
        <v/>
      </c>
      <c r="J61" s="91" t="str">
        <f>W50</f>
        <v/>
      </c>
      <c r="K61" s="91" t="str">
        <f>Y53</f>
        <v/>
      </c>
      <c r="L61" s="94"/>
      <c r="M61" s="94"/>
      <c r="N61" s="11"/>
      <c r="O61" s="9">
        <f>SUM(O18+Q21+Q24+O27+Q44+O47+O50+Q53)</f>
        <v>0</v>
      </c>
      <c r="P61" s="9" t="s">
        <v>106</v>
      </c>
      <c r="Q61" s="9">
        <f>SUM(Q18+O21+O24+Q27+O44+Q47+Q50+O53)</f>
        <v>0</v>
      </c>
      <c r="R61" s="9"/>
      <c r="S61" s="9">
        <f>SUM(S18+U21+U24+S27+U44+S47+S50+U53)</f>
        <v>0</v>
      </c>
      <c r="T61" s="9" t="s">
        <v>106</v>
      </c>
      <c r="U61" s="9">
        <f>SUM(U18+S21+S24+U27+S44+U47+U50+S53)</f>
        <v>0</v>
      </c>
      <c r="V61" s="9"/>
      <c r="W61" s="9" t="e">
        <f>SUM(W18+Y21+Y24+W27+Y44+W47+W50+Y53)</f>
        <v>#VALUE!</v>
      </c>
      <c r="X61" s="9" t="s">
        <v>106</v>
      </c>
      <c r="Y61" s="9" t="e">
        <f>SUM(Y18+W21+W24+Y27+W44+Y47+Y50+W53)</f>
        <v>#VALUE!</v>
      </c>
      <c r="Z61" s="9"/>
      <c r="AA61" s="9"/>
      <c r="AB61" s="9"/>
      <c r="AC61" s="9"/>
      <c r="AD61" s="9"/>
      <c r="AE61" s="9"/>
      <c r="AF61" s="9"/>
    </row>
    <row r="62" spans="1:32" x14ac:dyDescent="0.2">
      <c r="A62" s="78"/>
      <c r="B62" s="5" t="str">
        <f>T(B12)</f>
        <v>TV Stammheim 2</v>
      </c>
      <c r="C62" s="28"/>
      <c r="D62" s="90" t="str">
        <f>Y18</f>
        <v/>
      </c>
      <c r="E62" s="90" t="str">
        <f>W23</f>
        <v/>
      </c>
      <c r="F62" s="90" t="str">
        <f>Y26</f>
        <v/>
      </c>
      <c r="G62" s="90" t="str">
        <f>W29</f>
        <v/>
      </c>
      <c r="H62" s="90" t="str">
        <f>W44</f>
        <v/>
      </c>
      <c r="I62" s="90" t="str">
        <f>Y49</f>
        <v/>
      </c>
      <c r="J62" s="90" t="str">
        <f>W52</f>
        <v/>
      </c>
      <c r="K62" s="90" t="str">
        <f>Y55</f>
        <v/>
      </c>
      <c r="L62" s="93"/>
      <c r="M62" s="93"/>
      <c r="N62" s="5"/>
      <c r="O62" s="1">
        <f>SUM(Q18+O23+Q26+O29+O44+Q49+O52+Q55)</f>
        <v>0</v>
      </c>
      <c r="P62" s="9" t="s">
        <v>106</v>
      </c>
      <c r="Q62" s="1">
        <f>SUM(O18+Q23+O26+Q29+Q44+O49+Q52+O55)</f>
        <v>0</v>
      </c>
      <c r="R62" s="9"/>
      <c r="S62" s="1">
        <f>SUM(U18+S23+U26+S29+S44+U49+S52+U55)</f>
        <v>0</v>
      </c>
      <c r="T62" s="9" t="s">
        <v>106</v>
      </c>
      <c r="U62" s="1">
        <f>SUM(S18+U23+S26+U29+U44+S49+U52+S55)</f>
        <v>0</v>
      </c>
      <c r="V62" s="9"/>
      <c r="W62" s="1" t="e">
        <f>SUM(Y18+W23+Y26+W29+W44+Y49+W52+Y55)</f>
        <v>#VALUE!</v>
      </c>
      <c r="X62" s="9" t="s">
        <v>106</v>
      </c>
      <c r="Y62" s="1" t="e">
        <f>SUM(W18+Y23+W26+Y29+Y44+W49+Y52+W55)</f>
        <v>#VALUE!</v>
      </c>
      <c r="Z62" s="1"/>
      <c r="AA62" s="1"/>
      <c r="AB62" s="9"/>
      <c r="AC62" s="1"/>
      <c r="AD62" s="1"/>
      <c r="AE62" s="9"/>
      <c r="AF62" s="1"/>
    </row>
    <row r="63" spans="1:32" x14ac:dyDescent="0.2">
      <c r="A63" s="78"/>
      <c r="B63" t="str">
        <f>T(B13)</f>
        <v>TSV Westerstetten</v>
      </c>
      <c r="D63" s="89" t="str">
        <f>W20</f>
        <v/>
      </c>
      <c r="E63" s="89" t="str">
        <f>Y23</f>
        <v/>
      </c>
      <c r="F63" s="89" t="str">
        <f>Y27</f>
        <v/>
      </c>
      <c r="G63" s="89" t="str">
        <f>W30</f>
        <v/>
      </c>
      <c r="H63" s="89" t="str">
        <f>Y46</f>
        <v/>
      </c>
      <c r="I63" s="89" t="str">
        <f>W49</f>
        <v/>
      </c>
      <c r="J63" s="89" t="str">
        <f>W53</f>
        <v/>
      </c>
      <c r="K63" s="89" t="str">
        <f>Y56</f>
        <v/>
      </c>
      <c r="L63" s="92"/>
      <c r="M63" s="92"/>
      <c r="O63" s="1">
        <f>SUM(O20+Q23+Q27+O30+Q46+O49+O53+Q56)</f>
        <v>0</v>
      </c>
      <c r="P63" s="1" t="s">
        <v>106</v>
      </c>
      <c r="Q63" s="1">
        <f>SUM(Q20+O23+O27+Q30+O46+Q49+Q53+O56)</f>
        <v>0</v>
      </c>
      <c r="S63" s="1">
        <f>SUM(S20+U23+U27+S30+U46+S49+S53+U56)</f>
        <v>0</v>
      </c>
      <c r="T63" s="1" t="s">
        <v>106</v>
      </c>
      <c r="U63" s="1">
        <f>SUM(U20+S23+S27+U30+S46+U49+U53+S56)</f>
        <v>0</v>
      </c>
      <c r="W63" s="1" t="e">
        <f>SUM(W20+Y23+Y27+W30+Y46+W49+W53+Y56)</f>
        <v>#VALUE!</v>
      </c>
      <c r="X63" s="1" t="s">
        <v>106</v>
      </c>
      <c r="Y63" s="1" t="e">
        <f>SUM(Y20+W23+W27+Y30+W46+Y49+Y53+W56)</f>
        <v>#VALUE!</v>
      </c>
      <c r="Z63" s="1"/>
      <c r="AA63" s="1"/>
      <c r="AB63" s="1"/>
      <c r="AC63" s="1"/>
      <c r="AD63" s="1"/>
      <c r="AE63" s="1"/>
      <c r="AF63" s="1"/>
    </row>
    <row r="64" spans="1:32" s="8" customFormat="1" x14ac:dyDescent="0.2">
      <c r="A64" s="78"/>
      <c r="B64" s="11"/>
      <c r="C64" s="8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/>
      <c r="P64" s="9"/>
      <c r="Q64" s="2"/>
      <c r="R64" s="9"/>
      <c r="S64" s="2"/>
      <c r="T64" s="9"/>
      <c r="U64" s="2"/>
      <c r="V64" s="9"/>
      <c r="W64" s="9"/>
      <c r="X64" s="9"/>
      <c r="Y64" s="9"/>
    </row>
    <row r="65" spans="1:25" x14ac:dyDescent="0.2">
      <c r="A65" s="78"/>
      <c r="B65" s="5"/>
      <c r="C65" s="2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P65" s="9"/>
      <c r="T65" s="9"/>
      <c r="W65" s="9"/>
      <c r="Y65" s="9"/>
    </row>
    <row r="67" spans="1:25" x14ac:dyDescent="0.2">
      <c r="A67" s="78"/>
      <c r="B67" s="5"/>
      <c r="C67" s="2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P67" s="9"/>
      <c r="R67" s="2"/>
      <c r="T67" s="9"/>
      <c r="V67" s="2"/>
      <c r="W67" s="9"/>
      <c r="Y67" s="9"/>
    </row>
    <row r="68" spans="1:25" x14ac:dyDescent="0.2">
      <c r="A68" s="78"/>
      <c r="B68" s="5"/>
      <c r="C68" s="2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P68" s="9"/>
      <c r="R68" s="9"/>
      <c r="T68" s="9"/>
      <c r="V68" s="9"/>
      <c r="W68" s="9"/>
      <c r="Y68" s="9"/>
    </row>
    <row r="69" spans="1:25" s="10" customFormat="1" x14ac:dyDescent="0.2">
      <c r="A69" s="78"/>
      <c r="B69" s="11"/>
      <c r="C69" s="8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9"/>
      <c r="P69" s="9"/>
      <c r="Q69" s="9"/>
      <c r="R69" s="9"/>
      <c r="S69" s="9"/>
      <c r="T69" s="9"/>
      <c r="U69" s="9"/>
      <c r="V69" s="9"/>
      <c r="W69" s="9"/>
      <c r="X69" s="1"/>
      <c r="Y69" s="9"/>
    </row>
    <row r="71" spans="1:25" x14ac:dyDescent="0.2">
      <c r="A71" s="78"/>
      <c r="B71" s="5"/>
      <c r="C71" s="2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R71" s="2"/>
      <c r="V71" s="2"/>
      <c r="W71" s="9"/>
      <c r="Y71" s="9"/>
    </row>
    <row r="73" spans="1:25" x14ac:dyDescent="0.2">
      <c r="A73" s="78"/>
      <c r="B73" s="5"/>
      <c r="C73" s="2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R73" s="2"/>
      <c r="V73" s="2"/>
      <c r="W73" s="2"/>
      <c r="X73" s="2"/>
      <c r="Y73" s="2"/>
    </row>
    <row r="74" spans="1:25" s="3" customFormat="1" x14ac:dyDescent="0.2">
      <c r="A74" s="85"/>
      <c r="C74" s="8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3" customFormat="1" x14ac:dyDescent="0.2">
      <c r="A75" s="85"/>
      <c r="C75" s="8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3" customFormat="1" x14ac:dyDescent="0.2">
      <c r="A76" s="85"/>
      <c r="C76" s="8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3" customFormat="1" x14ac:dyDescent="0.2">
      <c r="A77" s="85"/>
      <c r="C77" s="8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3" customFormat="1" x14ac:dyDescent="0.2">
      <c r="A78" s="85"/>
      <c r="C78" s="8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3" customFormat="1" x14ac:dyDescent="0.2">
      <c r="A79" s="85"/>
      <c r="C79" s="8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3" customFormat="1" x14ac:dyDescent="0.2">
      <c r="A80" s="85"/>
      <c r="C80" s="8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3" customFormat="1" x14ac:dyDescent="0.2">
      <c r="A81" s="85"/>
      <c r="C81" s="86"/>
      <c r="O81" s="2"/>
      <c r="P81" s="2"/>
      <c r="Q81" s="2"/>
      <c r="R81" s="9"/>
      <c r="S81" s="2"/>
      <c r="T81" s="2"/>
      <c r="U81" s="2"/>
      <c r="V81" s="9"/>
      <c r="W81" s="9"/>
      <c r="X81" s="1"/>
      <c r="Y81" s="9"/>
    </row>
    <row r="82" spans="1:25" s="3" customFormat="1" x14ac:dyDescent="0.2">
      <c r="A82" s="85"/>
      <c r="C82" s="86"/>
      <c r="O82" s="2"/>
      <c r="P82" s="2"/>
      <c r="Q82" s="2"/>
      <c r="R82" s="9"/>
      <c r="S82" s="2"/>
      <c r="T82" s="2"/>
      <c r="U82" s="2"/>
      <c r="V82" s="9"/>
      <c r="W82" s="9"/>
      <c r="X82" s="1"/>
      <c r="Y82" s="9"/>
    </row>
    <row r="83" spans="1:25" s="3" customFormat="1" x14ac:dyDescent="0.2">
      <c r="A83" s="85"/>
      <c r="C83" s="86"/>
      <c r="O83" s="2"/>
      <c r="P83" s="2"/>
      <c r="Q83" s="2"/>
      <c r="R83" s="9"/>
      <c r="S83" s="2"/>
      <c r="T83" s="2"/>
      <c r="U83" s="2"/>
      <c r="V83" s="9"/>
      <c r="W83" s="9"/>
      <c r="X83" s="1"/>
      <c r="Y83" s="9"/>
    </row>
  </sheetData>
  <mergeCells count="7">
    <mergeCell ref="B36:M36"/>
    <mergeCell ref="B33:M33"/>
    <mergeCell ref="B1:M1"/>
    <mergeCell ref="B2:M2"/>
    <mergeCell ref="B4:M4"/>
    <mergeCell ref="B5:M5"/>
    <mergeCell ref="B32:M32"/>
  </mergeCells>
  <pageMargins left="0.15748031496062992" right="0.15748031496062992" top="0.47244094488188981" bottom="0.35433070866141736" header="0.15748031496062992" footer="0.19685039370078741"/>
  <pageSetup paperSize="9" scale="90" orientation="portrait" r:id="rId1"/>
  <headerFooter alignWithMargins="0">
    <oddHeader>&amp;C&amp;"Arial,Fett"&amp;18Spielplan Spielplan Hallensaison 2018/2019 der U12</oddHeader>
    <oddFooter>&amp;CErstellt von Olaf Niemann am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zoomScale="85" zoomScaleNormal="85" workbookViewId="0">
      <selection activeCell="B48" sqref="B48"/>
    </sheetView>
  </sheetViews>
  <sheetFormatPr baseColWidth="10" defaultRowHeight="12.75" x14ac:dyDescent="0.2"/>
  <cols>
    <col min="1" max="1" width="16.7109375" bestFit="1" customWidth="1"/>
    <col min="2" max="2" width="18.7109375" customWidth="1"/>
    <col min="3" max="3" width="2.28515625" style="31" customWidth="1"/>
    <col min="4" max="13" width="2.28515625" customWidth="1"/>
    <col min="14" max="14" width="18.85546875" customWidth="1"/>
    <col min="15" max="15" width="4" style="1" customWidth="1"/>
    <col min="16" max="16" width="1.42578125" style="1" customWidth="1"/>
    <col min="17" max="17" width="4" style="1" customWidth="1"/>
    <col min="18" max="18" width="1.7109375" style="1" hidden="1" customWidth="1"/>
    <col min="19" max="19" width="4" style="1" hidden="1" customWidth="1"/>
    <col min="20" max="20" width="1.42578125" style="1" hidden="1" customWidth="1"/>
    <col min="21" max="21" width="4" style="1" hidden="1" customWidth="1"/>
    <col min="22" max="22" width="1.7109375" style="1" customWidth="1"/>
    <col min="23" max="23" width="4.140625" style="1" customWidth="1"/>
    <col min="24" max="24" width="0.85546875" style="1" customWidth="1"/>
    <col min="25" max="25" width="4.140625" style="1" customWidth="1"/>
  </cols>
  <sheetData>
    <row r="1" spans="1:256" s="3" customFormat="1" x14ac:dyDescent="0.2">
      <c r="A1" s="85" t="s">
        <v>91</v>
      </c>
      <c r="B1" s="255">
        <f>Spielplan!E12</f>
        <v>43414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s="3" customFormat="1" x14ac:dyDescent="0.2">
      <c r="A2" s="85" t="s">
        <v>146</v>
      </c>
      <c r="B2" s="255" t="str">
        <f>Spielplan!E14</f>
        <v>TSV Gärtringen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s="3" customFormat="1" x14ac:dyDescent="0.2">
      <c r="A3" s="85" t="s">
        <v>92</v>
      </c>
      <c r="B3" s="8" t="s">
        <v>185</v>
      </c>
      <c r="C3" s="8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s="3" customFormat="1" x14ac:dyDescent="0.2">
      <c r="A4" s="85" t="s">
        <v>93</v>
      </c>
      <c r="B4" s="8" t="s">
        <v>186</v>
      </c>
      <c r="C4" s="8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6" s="3" customFormat="1" x14ac:dyDescent="0.2">
      <c r="A5" s="85" t="s">
        <v>94</v>
      </c>
      <c r="B5" s="188" t="str">
        <f>Spielplan!E13</f>
        <v>9 Uhr</v>
      </c>
      <c r="C5" s="164"/>
      <c r="D5" s="107"/>
      <c r="E5" s="107"/>
      <c r="F5" s="107"/>
      <c r="G5" s="107"/>
      <c r="H5" s="107"/>
      <c r="I5" s="107"/>
      <c r="J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6" s="3" customFormat="1" x14ac:dyDescent="0.2">
      <c r="A6" s="85" t="s">
        <v>95</v>
      </c>
      <c r="B6" s="159" t="s">
        <v>165</v>
      </c>
      <c r="C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6" s="3" customFormat="1" x14ac:dyDescent="0.2">
      <c r="A7" s="85" t="s">
        <v>96</v>
      </c>
      <c r="B7" s="3" t="str">
        <f>Spielplan!$E$2</f>
        <v>Vorrunde Gruppe B</v>
      </c>
      <c r="C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6" s="3" customFormat="1" x14ac:dyDescent="0.2">
      <c r="A8" s="85" t="s">
        <v>97</v>
      </c>
      <c r="B8" s="85"/>
      <c r="C8" s="85"/>
      <c r="D8" s="85"/>
      <c r="E8" s="85"/>
      <c r="O8" s="2"/>
      <c r="P8" s="2"/>
      <c r="Q8" s="2"/>
      <c r="R8" s="2"/>
      <c r="S8" s="2"/>
      <c r="T8" s="2"/>
      <c r="U8" s="2"/>
      <c r="V8" s="2"/>
      <c r="W8" s="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3" customFormat="1" x14ac:dyDescent="0.2">
      <c r="A9" s="85" t="s">
        <v>98</v>
      </c>
      <c r="B9" s="11" t="str">
        <f>Spielplan!E3</f>
        <v>TSV Gärtringen 1</v>
      </c>
      <c r="C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6" s="3" customFormat="1" x14ac:dyDescent="0.2">
      <c r="A10" s="85"/>
      <c r="B10" s="11" t="str">
        <f>Spielplan!E4</f>
        <v>TSV Gärtringen 2</v>
      </c>
      <c r="C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6" s="3" customFormat="1" x14ac:dyDescent="0.2">
      <c r="A11" s="85"/>
      <c r="B11" s="11" t="str">
        <f>Spielplan!E5</f>
        <v>TSV Grafenau 1</v>
      </c>
      <c r="C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6" s="3" customFormat="1" x14ac:dyDescent="0.2">
      <c r="A12" s="85"/>
      <c r="B12" s="11" t="str">
        <f>Spielplan!E6</f>
        <v>TSV Grafenau 2</v>
      </c>
      <c r="C12" s="86"/>
      <c r="O12" s="2"/>
      <c r="P12" s="2"/>
      <c r="Q12" s="2"/>
      <c r="R12" s="9"/>
      <c r="S12" s="2"/>
      <c r="T12" s="2"/>
      <c r="U12" s="2"/>
      <c r="V12" s="9"/>
      <c r="W12" s="9"/>
      <c r="X12" s="1"/>
      <c r="Y12" s="9"/>
    </row>
    <row r="13" spans="1:256" s="3" customFormat="1" x14ac:dyDescent="0.2">
      <c r="A13" s="85"/>
      <c r="B13" s="11" t="str">
        <f>Spielplan!E7</f>
        <v xml:space="preserve">TSV Malmsheim </v>
      </c>
      <c r="C13" s="86"/>
      <c r="O13" s="2"/>
      <c r="P13" s="2"/>
      <c r="Q13" s="2"/>
      <c r="R13" s="9"/>
      <c r="S13" s="2"/>
      <c r="T13" s="2"/>
      <c r="U13" s="2"/>
      <c r="V13" s="9"/>
      <c r="W13" s="9"/>
      <c r="X13" s="1"/>
      <c r="Y13" s="9"/>
    </row>
    <row r="14" spans="1:256" s="3" customFormat="1" x14ac:dyDescent="0.2">
      <c r="A14" s="85"/>
      <c r="B14" s="11" t="str">
        <f>Spielplan!E8</f>
        <v>SpVgg Weil der Stadt</v>
      </c>
      <c r="C14" s="86"/>
      <c r="O14" s="2"/>
      <c r="P14" s="2"/>
      <c r="Q14" s="2"/>
      <c r="R14" s="9"/>
      <c r="S14" s="2"/>
      <c r="T14" s="2"/>
      <c r="U14" s="2"/>
      <c r="V14" s="9"/>
      <c r="W14" s="9"/>
      <c r="X14" s="1"/>
      <c r="Y14" s="9"/>
    </row>
    <row r="15" spans="1:256" s="8" customFormat="1" x14ac:dyDescent="0.2">
      <c r="A15" s="78"/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2"/>
      <c r="T15" s="2"/>
      <c r="U15" s="2"/>
      <c r="V15" s="9"/>
      <c r="W15" s="9"/>
      <c r="X15" s="1"/>
      <c r="Y15" s="9"/>
    </row>
    <row r="16" spans="1:256" s="8" customFormat="1" x14ac:dyDescent="0.2">
      <c r="A16" s="87" t="s">
        <v>99</v>
      </c>
      <c r="B16" s="2" t="s">
        <v>100</v>
      </c>
      <c r="C16" s="7"/>
      <c r="D16" s="3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 t="s">
        <v>102</v>
      </c>
      <c r="O16" s="1"/>
      <c r="P16" s="2" t="s">
        <v>103</v>
      </c>
      <c r="Q16" s="2"/>
      <c r="R16" s="9"/>
      <c r="S16" s="1"/>
      <c r="T16" s="2" t="s">
        <v>152</v>
      </c>
      <c r="U16" s="2"/>
      <c r="V16" s="9"/>
      <c r="W16" s="2"/>
      <c r="X16" s="2" t="s">
        <v>104</v>
      </c>
      <c r="Y16" s="2"/>
    </row>
    <row r="17" spans="1:25" s="8" customFormat="1" x14ac:dyDescent="0.2">
      <c r="A17" s="78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0" customFormat="1" x14ac:dyDescent="0.2">
      <c r="A18" s="78" t="str">
        <f>T(B5)</f>
        <v>9 Uhr</v>
      </c>
      <c r="B18" s="11" t="str">
        <f>T($B$9)</f>
        <v>TSV Gärtringen 1</v>
      </c>
      <c r="C18" s="88" t="s">
        <v>105</v>
      </c>
      <c r="D18" s="11" t="str">
        <f>T($B$10)</f>
        <v>TSV Gärtringen 2</v>
      </c>
      <c r="E18" s="11"/>
      <c r="F18" s="11"/>
      <c r="G18" s="11"/>
      <c r="H18" s="11"/>
      <c r="I18" s="11"/>
      <c r="J18" s="11"/>
      <c r="K18" s="11"/>
      <c r="L18" s="11"/>
      <c r="M18" s="11"/>
      <c r="N18" s="11" t="str">
        <f>T($B$13)</f>
        <v xml:space="preserve">TSV Malmsheim </v>
      </c>
      <c r="O18" s="9"/>
      <c r="P18" s="9" t="s">
        <v>106</v>
      </c>
      <c r="Q18" s="9"/>
      <c r="R18" s="9"/>
      <c r="S18" s="9"/>
      <c r="T18" s="9" t="s">
        <v>106</v>
      </c>
      <c r="U18" s="9"/>
      <c r="V18" s="9"/>
      <c r="W18" s="9" t="str">
        <f>IF(O18="","",IF(O18=Q18,"1",IF(O18&gt;Q18,"2","0")))</f>
        <v/>
      </c>
      <c r="X18" s="1" t="s">
        <v>106</v>
      </c>
      <c r="Y18" s="9" t="str">
        <f>IF(Q18="","",IF(O18=Q18,"1",IF(O18&lt;Q18,"2","0")))</f>
        <v/>
      </c>
    </row>
    <row r="19" spans="1:25" s="10" customFormat="1" x14ac:dyDescent="0.2">
      <c r="A19" s="78"/>
      <c r="B19" s="11" t="str">
        <f>T($B$11)</f>
        <v>TSV Grafenau 1</v>
      </c>
      <c r="C19" s="88" t="s">
        <v>105</v>
      </c>
      <c r="D19" s="11" t="str">
        <f>T($B$12)</f>
        <v>TSV Grafenau 2</v>
      </c>
      <c r="E19" s="11"/>
      <c r="F19" s="11"/>
      <c r="G19" s="11"/>
      <c r="H19" s="11"/>
      <c r="I19" s="11"/>
      <c r="J19" s="11"/>
      <c r="K19" s="11"/>
      <c r="L19" s="11"/>
      <c r="M19" s="11"/>
      <c r="N19" s="11" t="str">
        <f>T($B$9)</f>
        <v>TSV Gärtringen 1</v>
      </c>
      <c r="O19" s="9"/>
      <c r="P19" s="9" t="s">
        <v>106</v>
      </c>
      <c r="Q19" s="9"/>
      <c r="R19" s="9"/>
      <c r="S19" s="9"/>
      <c r="T19" s="9" t="s">
        <v>106</v>
      </c>
      <c r="U19" s="9"/>
      <c r="V19" s="9"/>
      <c r="W19" s="9" t="str">
        <f>IF(O19="","",IF(O19=Q19,"1",IF(O19&gt;Q19,"2","0")))</f>
        <v/>
      </c>
      <c r="X19" s="1" t="s">
        <v>106</v>
      </c>
      <c r="Y19" s="9" t="str">
        <f>IF(Q19="","",IF(O19=Q19,"1",IF(O19&lt;Q19,"2","0")))</f>
        <v/>
      </c>
    </row>
    <row r="20" spans="1:25" s="10" customFormat="1" x14ac:dyDescent="0.2">
      <c r="A20" s="78"/>
      <c r="B20" s="11" t="str">
        <f>T($B$13)</f>
        <v xml:space="preserve">TSV Malmsheim </v>
      </c>
      <c r="C20" s="88" t="s">
        <v>105</v>
      </c>
      <c r="D20" s="11" t="str">
        <f>T($B$14)</f>
        <v>SpVgg Weil der Stadt</v>
      </c>
      <c r="E20" s="11"/>
      <c r="F20" s="11"/>
      <c r="G20" s="11"/>
      <c r="H20" s="11"/>
      <c r="I20" s="11"/>
      <c r="J20" s="11"/>
      <c r="K20" s="11"/>
      <c r="L20" s="11"/>
      <c r="M20" s="11"/>
      <c r="N20" s="11" t="str">
        <f>T($B$10)</f>
        <v>TSV Gärtringen 2</v>
      </c>
      <c r="O20" s="9"/>
      <c r="P20" s="9" t="s">
        <v>106</v>
      </c>
      <c r="Q20" s="9"/>
      <c r="R20" s="9"/>
      <c r="S20" s="9"/>
      <c r="T20" s="9" t="s">
        <v>106</v>
      </c>
      <c r="U20" s="9"/>
      <c r="V20" s="9"/>
      <c r="W20" s="9" t="str">
        <f>IF(O20="","",IF(O20=Q20,"1",IF(O20&gt;Q20,"2","0")))</f>
        <v/>
      </c>
      <c r="X20" s="1" t="s">
        <v>106</v>
      </c>
      <c r="Y20" s="9" t="str">
        <f>IF(Q20="","",IF(O20=Q20,"1",IF(O20&lt;Q20,"2","0")))</f>
        <v/>
      </c>
    </row>
    <row r="21" spans="1:25" s="10" customFormat="1" x14ac:dyDescent="0.2">
      <c r="A21" s="78"/>
      <c r="B21"/>
      <c r="C21" s="31"/>
      <c r="D21"/>
      <c r="E21"/>
      <c r="F21"/>
      <c r="G21"/>
      <c r="H21"/>
      <c r="I21"/>
      <c r="J21"/>
      <c r="K21"/>
      <c r="L21"/>
      <c r="M21"/>
      <c r="N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x14ac:dyDescent="0.2">
      <c r="A22"/>
      <c r="B22" s="11" t="str">
        <f>T($B$9)</f>
        <v>TSV Gärtringen 1</v>
      </c>
      <c r="C22" s="88" t="s">
        <v>105</v>
      </c>
      <c r="D22" s="11" t="str">
        <f>T($B$11)</f>
        <v>TSV Grafenau 1</v>
      </c>
      <c r="E22" s="11"/>
      <c r="F22" s="11"/>
      <c r="G22" s="11"/>
      <c r="H22" s="11"/>
      <c r="I22" s="11"/>
      <c r="J22" s="11"/>
      <c r="K22" s="11"/>
      <c r="L22" s="11"/>
      <c r="M22" s="11"/>
      <c r="N22" s="11" t="str">
        <f>T($B$14)</f>
        <v>SpVgg Weil der Stadt</v>
      </c>
      <c r="O22" s="9"/>
      <c r="P22" s="9" t="s">
        <v>106</v>
      </c>
      <c r="Q22" s="9"/>
      <c r="R22" s="9"/>
      <c r="S22" s="9"/>
      <c r="T22" s="9" t="s">
        <v>106</v>
      </c>
      <c r="U22" s="9"/>
      <c r="V22" s="9"/>
      <c r="W22" s="9" t="str">
        <f>IF(O22="","",IF(O22=Q22,"1",IF(O22&gt;Q22,"2","0")))</f>
        <v/>
      </c>
      <c r="X22" s="1" t="s">
        <v>106</v>
      </c>
      <c r="Y22" s="9" t="str">
        <f>IF(Q22="","",IF(O22=Q22,"1",IF(O22&lt;Q22,"2","0")))</f>
        <v/>
      </c>
    </row>
    <row r="23" spans="1:25" s="10" customFormat="1" x14ac:dyDescent="0.2">
      <c r="A23" s="78"/>
      <c r="B23" s="11" t="str">
        <f>T($B$14)</f>
        <v>SpVgg Weil der Stadt</v>
      </c>
      <c r="C23" s="88" t="s">
        <v>105</v>
      </c>
      <c r="D23" s="11" t="str">
        <f>T($B$12)</f>
        <v>TSV Grafenau 2</v>
      </c>
      <c r="E23" s="11"/>
      <c r="F23" s="11"/>
      <c r="G23" s="11"/>
      <c r="H23" s="11"/>
      <c r="I23" s="11"/>
      <c r="J23" s="11"/>
      <c r="K23" s="11"/>
      <c r="L23" s="11"/>
      <c r="M23" s="11"/>
      <c r="N23" s="11" t="str">
        <f>T($B$13)</f>
        <v xml:space="preserve">TSV Malmsheim </v>
      </c>
      <c r="O23" s="9"/>
      <c r="P23" s="9" t="s">
        <v>106</v>
      </c>
      <c r="Q23" s="9"/>
      <c r="R23" s="9"/>
      <c r="S23" s="9"/>
      <c r="T23" s="9" t="s">
        <v>106</v>
      </c>
      <c r="U23" s="9"/>
      <c r="V23" s="9"/>
      <c r="W23" s="9" t="str">
        <f>IF(O23="","",IF(O23=Q23,"1",IF(O23&gt;Q23,"2","0")))</f>
        <v/>
      </c>
      <c r="X23" s="1" t="s">
        <v>106</v>
      </c>
      <c r="Y23" s="9" t="str">
        <f>IF(Q23="","",IF(O23=Q23,"1",IF(O23&lt;Q23,"2","0")))</f>
        <v/>
      </c>
    </row>
    <row r="24" spans="1:25" s="10" customFormat="1" x14ac:dyDescent="0.2">
      <c r="A24" s="78"/>
      <c r="B24" s="11" t="str">
        <f>T($B$10)</f>
        <v>TSV Gärtringen 2</v>
      </c>
      <c r="C24" s="88" t="s">
        <v>105</v>
      </c>
      <c r="D24" s="11" t="str">
        <f>T($B$13)</f>
        <v xml:space="preserve">TSV Malmsheim </v>
      </c>
      <c r="E24" s="11"/>
      <c r="F24" s="11"/>
      <c r="G24" s="11"/>
      <c r="H24" s="11"/>
      <c r="I24" s="11"/>
      <c r="J24" s="11"/>
      <c r="K24" s="11"/>
      <c r="L24" s="11"/>
      <c r="M24" s="11"/>
      <c r="N24" s="11" t="str">
        <f>T($B$11)</f>
        <v>TSV Grafenau 1</v>
      </c>
      <c r="O24" s="9"/>
      <c r="P24" s="9" t="s">
        <v>106</v>
      </c>
      <c r="Q24" s="9"/>
      <c r="R24" s="9"/>
      <c r="S24" s="9"/>
      <c r="T24" s="9" t="s">
        <v>106</v>
      </c>
      <c r="U24" s="9"/>
      <c r="V24" s="9"/>
      <c r="W24" s="9" t="str">
        <f>IF(O24="","",IF(O24=Q24,"1",IF(O24&gt;Q24,"2","0")))</f>
        <v/>
      </c>
      <c r="X24" s="1" t="s">
        <v>106</v>
      </c>
      <c r="Y24" s="9" t="str">
        <f>IF(Q24="","",IF(O24=Q24,"1",IF(O24&lt;Q24,"2","0")))</f>
        <v/>
      </c>
    </row>
    <row r="26" spans="1:25" x14ac:dyDescent="0.2">
      <c r="A26" s="78"/>
      <c r="B26" s="5" t="str">
        <f>T($B$14)</f>
        <v>SpVgg Weil der Stadt</v>
      </c>
      <c r="C26" s="88" t="s">
        <v>105</v>
      </c>
      <c r="D26" s="5" t="str">
        <f>T($B$9)</f>
        <v>TSV Gärtringen 1</v>
      </c>
      <c r="E26" s="5"/>
      <c r="F26" s="5"/>
      <c r="G26" s="5"/>
      <c r="H26" s="5"/>
      <c r="I26" s="5"/>
      <c r="J26" s="5"/>
      <c r="K26" s="5"/>
      <c r="L26" s="5"/>
      <c r="M26" s="5"/>
      <c r="N26" s="5" t="str">
        <f>T($B$12)</f>
        <v>TSV Grafenau 2</v>
      </c>
      <c r="P26" s="9" t="s">
        <v>106</v>
      </c>
      <c r="R26" s="2"/>
      <c r="T26" s="9" t="s">
        <v>106</v>
      </c>
      <c r="V26" s="2"/>
      <c r="W26" s="9" t="str">
        <f>IF(O26="","",IF(O26=Q26,"1",IF(O26&gt;Q26,"2","0")))</f>
        <v/>
      </c>
      <c r="X26" s="1" t="s">
        <v>106</v>
      </c>
      <c r="Y26" s="9" t="str">
        <f>IF(Q26="","",IF(O26=Q26,"1",IF(O26&lt;Q26,"2","0")))</f>
        <v/>
      </c>
    </row>
    <row r="27" spans="1:25" s="10" customFormat="1" x14ac:dyDescent="0.2">
      <c r="A27" s="78"/>
      <c r="B27" s="11" t="str">
        <f>T($B$10)</f>
        <v>TSV Gärtringen 2</v>
      </c>
      <c r="C27" s="88" t="s">
        <v>105</v>
      </c>
      <c r="D27" s="11" t="str">
        <f>T($B$11)</f>
        <v>TSV Grafenau 1</v>
      </c>
      <c r="E27" s="11"/>
      <c r="F27" s="11"/>
      <c r="G27" s="11"/>
      <c r="H27" s="11"/>
      <c r="I27" s="11"/>
      <c r="J27" s="11"/>
      <c r="K27" s="11"/>
      <c r="L27" s="11"/>
      <c r="M27" s="11"/>
      <c r="N27" s="11" t="str">
        <f>T($B$13)</f>
        <v xml:space="preserve">TSV Malmsheim </v>
      </c>
      <c r="O27" s="9"/>
      <c r="P27" s="9" t="s">
        <v>106</v>
      </c>
      <c r="Q27" s="9"/>
      <c r="R27" s="9"/>
      <c r="S27" s="9"/>
      <c r="T27" s="9" t="s">
        <v>106</v>
      </c>
      <c r="U27" s="9"/>
      <c r="V27" s="9"/>
      <c r="W27" s="9" t="str">
        <f>IF(O27="","",IF(O27=Q27,"1",IF(O27&gt;Q27,"2","0")))</f>
        <v/>
      </c>
      <c r="X27" s="1" t="s">
        <v>106</v>
      </c>
      <c r="Y27" s="9" t="str">
        <f>IF(Q27="","",IF(O27=Q27,"1",IF(O27&lt;Q27,"2","0")))</f>
        <v/>
      </c>
    </row>
    <row r="28" spans="1:25" x14ac:dyDescent="0.2">
      <c r="A28" s="78"/>
      <c r="B28" s="5" t="str">
        <f>T($B$12)</f>
        <v>TSV Grafenau 2</v>
      </c>
      <c r="C28" s="88" t="s">
        <v>105</v>
      </c>
      <c r="D28" s="5" t="str">
        <f>T($B$13)</f>
        <v xml:space="preserve">TSV Malmsheim </v>
      </c>
      <c r="E28" s="5"/>
      <c r="F28" s="5"/>
      <c r="G28" s="5"/>
      <c r="H28" s="5"/>
      <c r="I28" s="5"/>
      <c r="J28" s="5"/>
      <c r="K28" s="5"/>
      <c r="L28" s="5"/>
      <c r="M28" s="5"/>
      <c r="N28" s="5" t="str">
        <f>T($B$9)</f>
        <v>TSV Gärtringen 1</v>
      </c>
      <c r="P28" s="9" t="s">
        <v>106</v>
      </c>
      <c r="R28" s="9"/>
      <c r="T28" s="9" t="s">
        <v>106</v>
      </c>
      <c r="V28" s="9"/>
      <c r="W28" s="9" t="str">
        <f>IF(O28="","",IF(O28=Q28,"1",IF(O28&gt;Q28,"2","0")))</f>
        <v/>
      </c>
      <c r="X28" s="1" t="s">
        <v>106</v>
      </c>
      <c r="Y28" s="9" t="str">
        <f>IF(Q28="","",IF(O28=Q28,"1",IF(O28&lt;Q28,"2","0")))</f>
        <v/>
      </c>
    </row>
    <row r="30" spans="1:25" s="9" customFormat="1" x14ac:dyDescent="0.2">
      <c r="A30" s="78"/>
      <c r="B30" s="11" t="str">
        <f>T($B$11)</f>
        <v>TSV Grafenau 1</v>
      </c>
      <c r="C30" s="88" t="s">
        <v>105</v>
      </c>
      <c r="D30" s="11" t="str">
        <f>T($B$14)</f>
        <v>SpVgg Weil der Stadt</v>
      </c>
      <c r="E30" s="11"/>
      <c r="F30" s="11"/>
      <c r="G30" s="11"/>
      <c r="H30" s="11"/>
      <c r="I30" s="11"/>
      <c r="J30" s="11"/>
      <c r="K30" s="11"/>
      <c r="L30" s="11"/>
      <c r="M30" s="11"/>
      <c r="N30" s="11" t="str">
        <f>T($B$10)</f>
        <v>TSV Gärtringen 2</v>
      </c>
      <c r="P30" s="9" t="s">
        <v>106</v>
      </c>
      <c r="T30" s="9" t="s">
        <v>106</v>
      </c>
      <c r="W30" s="9" t="str">
        <f>IF(O30="","",IF(O30=Q30,"1",IF(O30&gt;Q30,"2","0")))</f>
        <v/>
      </c>
      <c r="X30" s="1" t="s">
        <v>106</v>
      </c>
      <c r="Y30" s="9" t="str">
        <f>IF(Q30="","",IF(O30=Q30,"1",IF(O30&lt;Q30,"2","0")))</f>
        <v/>
      </c>
    </row>
    <row r="31" spans="1:25" s="8" customFormat="1" x14ac:dyDescent="0.2">
      <c r="A31" s="78"/>
      <c r="B31" s="11" t="str">
        <f>T($B$13)</f>
        <v xml:space="preserve">TSV Malmsheim </v>
      </c>
      <c r="C31" s="88" t="s">
        <v>105</v>
      </c>
      <c r="D31" s="11" t="str">
        <f>T($B$9)</f>
        <v>TSV Gärtringen 1</v>
      </c>
      <c r="E31" s="11"/>
      <c r="F31" s="11"/>
      <c r="G31" s="11"/>
      <c r="H31" s="11"/>
      <c r="I31" s="11"/>
      <c r="J31" s="11"/>
      <c r="K31" s="11"/>
      <c r="L31" s="11"/>
      <c r="M31" s="11"/>
      <c r="N31" s="11" t="str">
        <f>T($B$11)</f>
        <v>TSV Grafenau 1</v>
      </c>
      <c r="O31" s="9"/>
      <c r="P31" s="9" t="s">
        <v>106</v>
      </c>
      <c r="Q31" s="9"/>
      <c r="R31" s="9"/>
      <c r="S31" s="9"/>
      <c r="T31" s="9" t="s">
        <v>106</v>
      </c>
      <c r="U31" s="9"/>
      <c r="V31" s="9"/>
      <c r="W31" s="9" t="str">
        <f>IF(O31="","",IF(O31=Q31,"1",IF(O31&gt;Q31,"2","0")))</f>
        <v/>
      </c>
      <c r="X31" s="1" t="s">
        <v>106</v>
      </c>
      <c r="Y31" s="9" t="str">
        <f>IF(Q31="","",IF(O31=Q31,"1",IF(O31&lt;Q31,"2","0")))</f>
        <v/>
      </c>
    </row>
    <row r="32" spans="1:25" x14ac:dyDescent="0.2">
      <c r="A32" s="78"/>
      <c r="B32" s="5" t="str">
        <f>T($B$12)</f>
        <v>TSV Grafenau 2</v>
      </c>
      <c r="C32" s="88" t="s">
        <v>105</v>
      </c>
      <c r="D32" s="5" t="str">
        <f>T($B$10)</f>
        <v>TSV Gärtringen 2</v>
      </c>
      <c r="E32" s="5"/>
      <c r="F32" s="5"/>
      <c r="G32" s="5"/>
      <c r="H32" s="5"/>
      <c r="I32" s="5"/>
      <c r="J32" s="5"/>
      <c r="K32" s="5"/>
      <c r="L32" s="5"/>
      <c r="M32" s="5"/>
      <c r="N32" s="5" t="str">
        <f>T($B$14)</f>
        <v>SpVgg Weil der Stadt</v>
      </c>
      <c r="P32" s="9" t="s">
        <v>106</v>
      </c>
      <c r="T32" s="9" t="s">
        <v>106</v>
      </c>
      <c r="W32" s="9" t="str">
        <f>IF(O32="","",IF(O32=Q32,"1",IF(O32&gt;Q32,"2","0")))</f>
        <v/>
      </c>
      <c r="X32" s="1" t="s">
        <v>106</v>
      </c>
      <c r="Y32" s="9" t="str">
        <f>IF(Q32="","",IF(O32=Q32,"1",IF(O32&lt;Q32,"2","0")))</f>
        <v/>
      </c>
    </row>
    <row r="34" spans="1:25" x14ac:dyDescent="0.2">
      <c r="A34" s="78"/>
      <c r="B34" s="5" t="str">
        <f>T($B$13)</f>
        <v xml:space="preserve">TSV Malmsheim </v>
      </c>
      <c r="C34" s="88" t="s">
        <v>105</v>
      </c>
      <c r="D34" s="5" t="str">
        <f>T($B$11)</f>
        <v>TSV Grafenau 1</v>
      </c>
      <c r="E34" s="5"/>
      <c r="F34" s="5"/>
      <c r="G34" s="5"/>
      <c r="H34" s="5"/>
      <c r="I34" s="5"/>
      <c r="J34" s="5"/>
      <c r="K34" s="5"/>
      <c r="L34" s="5"/>
      <c r="M34" s="5"/>
      <c r="N34" s="5" t="str">
        <f>T($B$9)</f>
        <v>TSV Gärtringen 1</v>
      </c>
      <c r="P34" s="9" t="s">
        <v>106</v>
      </c>
      <c r="R34" s="2"/>
      <c r="T34" s="9" t="s">
        <v>106</v>
      </c>
      <c r="V34" s="2"/>
      <c r="W34" s="9" t="str">
        <f>IF(O34="","",IF(O34=Q34,"1",IF(O34&gt;Q34,"2","0")))</f>
        <v/>
      </c>
      <c r="X34" s="1" t="s">
        <v>106</v>
      </c>
      <c r="Y34" s="9" t="str">
        <f>IF(Q34="","",IF(O34=Q34,"1",IF(O34&lt;Q34,"2","0")))</f>
        <v/>
      </c>
    </row>
    <row r="35" spans="1:25" x14ac:dyDescent="0.2">
      <c r="A35" s="78"/>
      <c r="B35" s="5" t="str">
        <f>T($B$10)</f>
        <v>TSV Gärtringen 2</v>
      </c>
      <c r="C35" s="88" t="s">
        <v>105</v>
      </c>
      <c r="D35" s="5" t="str">
        <f>T($B$14)</f>
        <v>SpVgg Weil der Stadt</v>
      </c>
      <c r="E35" s="5"/>
      <c r="F35" s="5"/>
      <c r="G35" s="5"/>
      <c r="H35" s="5"/>
      <c r="I35" s="5"/>
      <c r="J35" s="5"/>
      <c r="K35" s="5"/>
      <c r="L35" s="5"/>
      <c r="M35" s="5"/>
      <c r="N35" s="5" t="str">
        <f>T($B$12)</f>
        <v>TSV Grafenau 2</v>
      </c>
      <c r="P35" s="9" t="s">
        <v>106</v>
      </c>
      <c r="R35" s="9"/>
      <c r="T35" s="9" t="s">
        <v>106</v>
      </c>
      <c r="V35" s="9"/>
      <c r="W35" s="9" t="str">
        <f>IF(O35="","",IF(O35=Q35,"1",IF(O35&gt;Q35,"2","0")))</f>
        <v/>
      </c>
      <c r="X35" s="1" t="s">
        <v>106</v>
      </c>
      <c r="Y35" s="9" t="str">
        <f>IF(Q35="","",IF(O35=Q35,"1",IF(O35&lt;Q35,"2","0")))</f>
        <v/>
      </c>
    </row>
    <row r="36" spans="1:25" s="10" customFormat="1" x14ac:dyDescent="0.2">
      <c r="A36" s="78"/>
      <c r="B36" s="11" t="str">
        <f>T($B$12)</f>
        <v>TSV Grafenau 2</v>
      </c>
      <c r="C36" s="88" t="s">
        <v>105</v>
      </c>
      <c r="D36" s="11" t="str">
        <f>T($B$9)</f>
        <v>TSV Gärtringen 1</v>
      </c>
      <c r="E36" s="11"/>
      <c r="F36" s="11"/>
      <c r="G36" s="11"/>
      <c r="H36" s="11"/>
      <c r="I36" s="11"/>
      <c r="J36" s="11"/>
      <c r="K36" s="11"/>
      <c r="L36" s="11"/>
      <c r="M36" s="11"/>
      <c r="N36" s="11" t="str">
        <f>T($B$10)</f>
        <v>TSV Gärtringen 2</v>
      </c>
      <c r="O36" s="9"/>
      <c r="P36" s="9" t="s">
        <v>106</v>
      </c>
      <c r="Q36" s="9"/>
      <c r="R36" s="9"/>
      <c r="S36" s="9"/>
      <c r="T36" s="9" t="s">
        <v>106</v>
      </c>
      <c r="U36" s="9"/>
      <c r="V36" s="9"/>
      <c r="W36" s="9" t="str">
        <f>IF(O36="","",IF(O36=Q36,"1",IF(O36&gt;Q36,"2","0")))</f>
        <v/>
      </c>
      <c r="X36" s="1" t="s">
        <v>106</v>
      </c>
      <c r="Y36" s="9" t="str">
        <f>IF(Q36="","",IF(O36=Q36,"1",IF(O36&lt;Q36,"2","0")))</f>
        <v/>
      </c>
    </row>
    <row r="38" spans="1:25" x14ac:dyDescent="0.2">
      <c r="A38" s="78"/>
      <c r="B38" s="5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R38" s="2"/>
      <c r="V38" s="2"/>
      <c r="W38" s="9"/>
      <c r="Y38" s="9"/>
    </row>
    <row r="39" spans="1:25" s="3" customFormat="1" x14ac:dyDescent="0.2">
      <c r="A39" s="85" t="s">
        <v>91</v>
      </c>
      <c r="B39" s="255">
        <f>Spielplan!E16</f>
        <v>43449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x14ac:dyDescent="0.2">
      <c r="A40" s="85" t="s">
        <v>146</v>
      </c>
      <c r="B40" s="255" t="str">
        <f>Spielplan!E18</f>
        <v>TSV Grafenau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x14ac:dyDescent="0.2">
      <c r="A41" s="85" t="s">
        <v>92</v>
      </c>
      <c r="B41" s="8" t="s">
        <v>162</v>
      </c>
      <c r="C41" s="8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x14ac:dyDescent="0.2">
      <c r="A42" s="85" t="s">
        <v>93</v>
      </c>
      <c r="B42" s="8" t="s">
        <v>243</v>
      </c>
      <c r="C42" s="8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x14ac:dyDescent="0.2">
      <c r="A43" s="85" t="s">
        <v>94</v>
      </c>
      <c r="B43" s="257" t="str">
        <f>Spielplan!E17</f>
        <v>9 Uhr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x14ac:dyDescent="0.2">
      <c r="A44" s="85" t="s">
        <v>95</v>
      </c>
      <c r="B44" s="159" t="s">
        <v>165</v>
      </c>
      <c r="C44" s="8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x14ac:dyDescent="0.2">
      <c r="A45" s="85" t="s">
        <v>96</v>
      </c>
      <c r="B45" s="3" t="str">
        <f>Spielplan!$E$2</f>
        <v>Vorrunde Gruppe B</v>
      </c>
      <c r="C45" s="8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8" customFormat="1" x14ac:dyDescent="0.2">
      <c r="A46" s="85" t="s">
        <v>97</v>
      </c>
      <c r="B46" s="2"/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1"/>
      <c r="Y46" s="9"/>
    </row>
    <row r="47" spans="1:25" s="8" customFormat="1" x14ac:dyDescent="0.2">
      <c r="A47" s="78"/>
      <c r="B47" s="2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9"/>
      <c r="S47" s="2"/>
      <c r="T47" s="2"/>
      <c r="U47" s="2"/>
      <c r="V47" s="9"/>
      <c r="W47" s="9"/>
      <c r="X47" s="1"/>
      <c r="Y47" s="9"/>
    </row>
    <row r="48" spans="1:25" s="8" customFormat="1" x14ac:dyDescent="0.2">
      <c r="A48" s="87" t="s">
        <v>99</v>
      </c>
      <c r="B48" s="2" t="s">
        <v>100</v>
      </c>
      <c r="C48" s="7"/>
      <c r="D48" s="3" t="s">
        <v>101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102</v>
      </c>
      <c r="O48" s="1"/>
      <c r="P48" s="2" t="s">
        <v>103</v>
      </c>
      <c r="Q48" s="2"/>
      <c r="R48" s="9"/>
      <c r="S48" s="1"/>
      <c r="T48" s="2" t="s">
        <v>152</v>
      </c>
      <c r="U48" s="2"/>
      <c r="V48" s="9"/>
      <c r="W48" s="2"/>
      <c r="X48" s="2" t="s">
        <v>104</v>
      </c>
      <c r="Y48" s="2"/>
    </row>
    <row r="49" spans="1:25" s="8" customFormat="1" x14ac:dyDescent="0.2">
      <c r="A49" s="78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0" customFormat="1" x14ac:dyDescent="0.2">
      <c r="A50" s="78" t="str">
        <f>T(B43)</f>
        <v>9 Uhr</v>
      </c>
      <c r="B50" s="11" t="str">
        <f>T($B$10)</f>
        <v>TSV Gärtringen 2</v>
      </c>
      <c r="C50" s="88" t="s">
        <v>105</v>
      </c>
      <c r="D50" s="11" t="str">
        <f>T($B$9)</f>
        <v>TSV Gärtringen 1</v>
      </c>
      <c r="F50" s="11"/>
      <c r="G50" s="11"/>
      <c r="H50" s="11"/>
      <c r="I50" s="11"/>
      <c r="J50" s="11"/>
      <c r="K50" s="11"/>
      <c r="L50" s="11"/>
      <c r="M50" s="11"/>
      <c r="N50" s="11" t="str">
        <f>T($B$13)</f>
        <v xml:space="preserve">TSV Malmsheim </v>
      </c>
      <c r="O50" s="9"/>
      <c r="P50" s="9" t="s">
        <v>106</v>
      </c>
      <c r="Q50" s="9"/>
      <c r="R50" s="9"/>
      <c r="S50" s="9"/>
      <c r="T50" s="9" t="s">
        <v>106</v>
      </c>
      <c r="U50" s="9"/>
      <c r="V50" s="9"/>
      <c r="W50" s="9" t="str">
        <f>IF(O50="","",IF(O50=Q50,"1",IF(O50&gt;Q50,"2","0")))</f>
        <v/>
      </c>
      <c r="X50" s="1" t="s">
        <v>106</v>
      </c>
      <c r="Y50" s="9" t="str">
        <f>IF(Q50="","",IF(O50=Q50,"1",IF(O50&lt;Q50,"2","0")))</f>
        <v/>
      </c>
    </row>
    <row r="51" spans="1:25" s="10" customFormat="1" x14ac:dyDescent="0.2">
      <c r="A51" s="78"/>
      <c r="B51" s="11" t="str">
        <f>T($B$12)</f>
        <v>TSV Grafenau 2</v>
      </c>
      <c r="C51" s="88" t="s">
        <v>105</v>
      </c>
      <c r="D51" s="11" t="str">
        <f>T($B$11)</f>
        <v>TSV Grafenau 1</v>
      </c>
      <c r="F51" s="11"/>
      <c r="G51" s="11"/>
      <c r="H51" s="11"/>
      <c r="I51" s="11"/>
      <c r="J51" s="11"/>
      <c r="K51" s="11"/>
      <c r="L51" s="11"/>
      <c r="M51" s="11"/>
      <c r="N51" s="11" t="str">
        <f>T($B$9)</f>
        <v>TSV Gärtringen 1</v>
      </c>
      <c r="O51" s="9"/>
      <c r="P51" s="9" t="s">
        <v>106</v>
      </c>
      <c r="Q51" s="9"/>
      <c r="R51" s="9"/>
      <c r="S51" s="9"/>
      <c r="T51" s="9" t="s">
        <v>106</v>
      </c>
      <c r="U51" s="9"/>
      <c r="V51" s="9"/>
      <c r="W51" s="9" t="str">
        <f>IF(O51="","",IF(O51=Q51,"1",IF(O51&gt;Q51,"2","0")))</f>
        <v/>
      </c>
      <c r="X51" s="1" t="s">
        <v>106</v>
      </c>
      <c r="Y51" s="9" t="str">
        <f>IF(Q51="","",IF(O51=Q51,"1",IF(O51&lt;Q51,"2","0")))</f>
        <v/>
      </c>
    </row>
    <row r="52" spans="1:25" s="10" customFormat="1" x14ac:dyDescent="0.2">
      <c r="A52" s="78"/>
      <c r="B52" s="11" t="str">
        <f>T($B$14)</f>
        <v>SpVgg Weil der Stadt</v>
      </c>
      <c r="C52" s="88" t="s">
        <v>105</v>
      </c>
      <c r="D52" s="11" t="str">
        <f>T($B$13)</f>
        <v xml:space="preserve">TSV Malmsheim </v>
      </c>
      <c r="F52" s="11"/>
      <c r="G52" s="11"/>
      <c r="H52" s="11"/>
      <c r="I52" s="11"/>
      <c r="J52" s="11"/>
      <c r="K52" s="11"/>
      <c r="L52" s="11"/>
      <c r="M52" s="11"/>
      <c r="N52" s="11" t="str">
        <f>T($B$10)</f>
        <v>TSV Gärtringen 2</v>
      </c>
      <c r="O52" s="9"/>
      <c r="P52" s="9" t="s">
        <v>106</v>
      </c>
      <c r="Q52" s="9"/>
      <c r="R52" s="9"/>
      <c r="S52" s="9"/>
      <c r="T52" s="9" t="s">
        <v>106</v>
      </c>
      <c r="U52" s="9"/>
      <c r="V52" s="9"/>
      <c r="W52" s="9" t="str">
        <f>IF(O52="","",IF(O52=Q52,"1",IF(O52&gt;Q52,"2","0")))</f>
        <v/>
      </c>
      <c r="X52" s="1" t="s">
        <v>106</v>
      </c>
      <c r="Y52" s="9" t="str">
        <f>IF(Q52="","",IF(O52=Q52,"1",IF(O52&lt;Q52,"2","0")))</f>
        <v/>
      </c>
    </row>
    <row r="53" spans="1:25" s="10" customFormat="1" x14ac:dyDescent="0.2">
      <c r="A53" s="78"/>
      <c r="B53"/>
      <c r="C53" s="31"/>
      <c r="D53"/>
      <c r="F53"/>
      <c r="G53"/>
      <c r="H53"/>
      <c r="I53"/>
      <c r="J53"/>
      <c r="K53"/>
      <c r="L53"/>
      <c r="M53"/>
      <c r="N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2">
      <c r="A54"/>
      <c r="B54" s="11" t="str">
        <f>T($B$11)</f>
        <v>TSV Grafenau 1</v>
      </c>
      <c r="C54" s="88" t="s">
        <v>105</v>
      </c>
      <c r="D54" s="11" t="str">
        <f>T($B$9)</f>
        <v>TSV Gärtringen 1</v>
      </c>
      <c r="F54" s="11"/>
      <c r="G54" s="11"/>
      <c r="H54" s="11"/>
      <c r="I54" s="11"/>
      <c r="J54" s="11"/>
      <c r="K54" s="11"/>
      <c r="L54" s="11"/>
      <c r="M54" s="11"/>
      <c r="N54" s="11" t="str">
        <f>T($B$14)</f>
        <v>SpVgg Weil der Stadt</v>
      </c>
      <c r="O54" s="9"/>
      <c r="P54" s="9" t="s">
        <v>106</v>
      </c>
      <c r="Q54" s="9"/>
      <c r="R54" s="9"/>
      <c r="S54" s="9"/>
      <c r="T54" s="9" t="s">
        <v>106</v>
      </c>
      <c r="U54" s="9"/>
      <c r="V54" s="9"/>
      <c r="W54" s="9" t="str">
        <f>IF(O54="","",IF(O54=Q54,"1",IF(O54&gt;Q54,"2","0")))</f>
        <v/>
      </c>
      <c r="X54" s="1" t="s">
        <v>106</v>
      </c>
      <c r="Y54" s="9" t="str">
        <f>IF(Q54="","",IF(O54=Q54,"1",IF(O54&lt;Q54,"2","0")))</f>
        <v/>
      </c>
    </row>
    <row r="55" spans="1:25" s="10" customFormat="1" x14ac:dyDescent="0.2">
      <c r="A55" s="78"/>
      <c r="B55" s="11" t="str">
        <f>T($B$12)</f>
        <v>TSV Grafenau 2</v>
      </c>
      <c r="C55" s="88" t="s">
        <v>105</v>
      </c>
      <c r="D55" s="11" t="str">
        <f>T($B$14)</f>
        <v>SpVgg Weil der Stadt</v>
      </c>
      <c r="F55" s="11"/>
      <c r="G55" s="11"/>
      <c r="H55" s="11"/>
      <c r="I55" s="11"/>
      <c r="J55" s="11"/>
      <c r="K55" s="11"/>
      <c r="L55" s="11"/>
      <c r="M55" s="11"/>
      <c r="N55" s="11" t="str">
        <f>T($B$13)</f>
        <v xml:space="preserve">TSV Malmsheim </v>
      </c>
      <c r="O55" s="9"/>
      <c r="P55" s="9" t="s">
        <v>106</v>
      </c>
      <c r="Q55" s="9"/>
      <c r="R55" s="9"/>
      <c r="S55" s="9"/>
      <c r="T55" s="9" t="s">
        <v>106</v>
      </c>
      <c r="U55" s="9"/>
      <c r="V55" s="9"/>
      <c r="W55" s="9" t="str">
        <f>IF(O55="","",IF(O55=Q55,"1",IF(O55&gt;Q55,"2","0")))</f>
        <v/>
      </c>
      <c r="X55" s="1" t="s">
        <v>106</v>
      </c>
      <c r="Y55" s="9" t="str">
        <f>IF(Q55="","",IF(O55=Q55,"1",IF(O55&lt;Q55,"2","0")))</f>
        <v/>
      </c>
    </row>
    <row r="56" spans="1:25" s="10" customFormat="1" x14ac:dyDescent="0.2">
      <c r="A56" s="78"/>
      <c r="B56" s="11" t="str">
        <f>T($B$13)</f>
        <v xml:space="preserve">TSV Malmsheim </v>
      </c>
      <c r="C56" s="88" t="s">
        <v>105</v>
      </c>
      <c r="D56" s="11" t="str">
        <f>T($B$10)</f>
        <v>TSV Gärtringen 2</v>
      </c>
      <c r="F56" s="11"/>
      <c r="G56" s="11"/>
      <c r="H56" s="11"/>
      <c r="I56" s="11"/>
      <c r="J56" s="11"/>
      <c r="K56" s="11"/>
      <c r="L56" s="11"/>
      <c r="M56" s="11"/>
      <c r="N56" s="11" t="str">
        <f>T($B$11)</f>
        <v>TSV Grafenau 1</v>
      </c>
      <c r="O56" s="9"/>
      <c r="P56" s="9" t="s">
        <v>106</v>
      </c>
      <c r="Q56" s="9"/>
      <c r="R56" s="9"/>
      <c r="S56" s="9"/>
      <c r="T56" s="9" t="s">
        <v>106</v>
      </c>
      <c r="U56" s="9"/>
      <c r="V56" s="9"/>
      <c r="W56" s="9" t="str">
        <f>IF(O56="","",IF(O56=Q56,"1",IF(O56&gt;Q56,"2","0")))</f>
        <v/>
      </c>
      <c r="X56" s="1" t="s">
        <v>106</v>
      </c>
      <c r="Y56" s="9" t="str">
        <f>IF(Q56="","",IF(O56=Q56,"1",IF(O56&lt;Q56,"2","0")))</f>
        <v/>
      </c>
    </row>
    <row r="58" spans="1:25" x14ac:dyDescent="0.2">
      <c r="A58" s="78"/>
      <c r="B58" s="5" t="str">
        <f>T($B$9)</f>
        <v>TSV Gärtringen 1</v>
      </c>
      <c r="C58" s="88" t="s">
        <v>105</v>
      </c>
      <c r="D58" s="5" t="str">
        <f>T($B$14)</f>
        <v>SpVgg Weil der Stadt</v>
      </c>
      <c r="F58" s="5"/>
      <c r="G58" s="5"/>
      <c r="H58" s="5"/>
      <c r="I58" s="5"/>
      <c r="J58" s="5"/>
      <c r="K58" s="5"/>
      <c r="L58" s="5"/>
      <c r="M58" s="5"/>
      <c r="N58" s="5" t="str">
        <f>T($B$12)</f>
        <v>TSV Grafenau 2</v>
      </c>
      <c r="P58" s="9" t="s">
        <v>106</v>
      </c>
      <c r="R58" s="2"/>
      <c r="T58" s="9" t="s">
        <v>106</v>
      </c>
      <c r="V58" s="2"/>
      <c r="W58" s="9" t="str">
        <f>IF(O58="","",IF(O58=Q58,"1",IF(O58&gt;Q58,"2","0")))</f>
        <v/>
      </c>
      <c r="X58" s="1" t="s">
        <v>106</v>
      </c>
      <c r="Y58" s="9" t="str">
        <f>IF(Q58="","",IF(O58=Q58,"1",IF(O58&lt;Q58,"2","0")))</f>
        <v/>
      </c>
    </row>
    <row r="59" spans="1:25" s="10" customFormat="1" x14ac:dyDescent="0.2">
      <c r="A59" s="78"/>
      <c r="B59" s="11" t="str">
        <f>T($B$11)</f>
        <v>TSV Grafenau 1</v>
      </c>
      <c r="C59" s="88" t="s">
        <v>105</v>
      </c>
      <c r="D59" s="11" t="str">
        <f>T($B$10)</f>
        <v>TSV Gärtringen 2</v>
      </c>
      <c r="F59" s="11"/>
      <c r="G59" s="11"/>
      <c r="H59" s="11"/>
      <c r="I59" s="11"/>
      <c r="J59" s="11"/>
      <c r="K59" s="11"/>
      <c r="L59" s="11"/>
      <c r="M59" s="11"/>
      <c r="N59" s="11" t="str">
        <f>T($B$13)</f>
        <v xml:space="preserve">TSV Malmsheim </v>
      </c>
      <c r="O59" s="9"/>
      <c r="P59" s="9" t="s">
        <v>106</v>
      </c>
      <c r="Q59" s="9"/>
      <c r="R59" s="9"/>
      <c r="S59" s="9"/>
      <c r="T59" s="9" t="s">
        <v>106</v>
      </c>
      <c r="U59" s="9"/>
      <c r="V59" s="9"/>
      <c r="W59" s="9" t="str">
        <f>IF(O59="","",IF(O59=Q59,"1",IF(O59&gt;Q59,"2","0")))</f>
        <v/>
      </c>
      <c r="X59" s="1" t="s">
        <v>106</v>
      </c>
      <c r="Y59" s="9" t="str">
        <f>IF(Q59="","",IF(O59=Q59,"1",IF(O59&lt;Q59,"2","0")))</f>
        <v/>
      </c>
    </row>
    <row r="60" spans="1:25" x14ac:dyDescent="0.2">
      <c r="A60" s="78"/>
      <c r="B60" s="5" t="str">
        <f>T($B$13)</f>
        <v xml:space="preserve">TSV Malmsheim </v>
      </c>
      <c r="C60" s="88" t="s">
        <v>105</v>
      </c>
      <c r="D60" s="5" t="str">
        <f>T($B$12)</f>
        <v>TSV Grafenau 2</v>
      </c>
      <c r="F60" s="5"/>
      <c r="G60" s="5"/>
      <c r="H60" s="5"/>
      <c r="I60" s="5"/>
      <c r="J60" s="5"/>
      <c r="K60" s="5"/>
      <c r="L60" s="5"/>
      <c r="M60" s="5"/>
      <c r="N60" s="5" t="str">
        <f>T($B$9)</f>
        <v>TSV Gärtringen 1</v>
      </c>
      <c r="P60" s="9" t="s">
        <v>106</v>
      </c>
      <c r="R60" s="9"/>
      <c r="T60" s="9" t="s">
        <v>106</v>
      </c>
      <c r="V60" s="9"/>
      <c r="W60" s="9" t="str">
        <f>IF(O60="","",IF(O60=Q60,"1",IF(O60&gt;Q60,"2","0")))</f>
        <v/>
      </c>
      <c r="X60" s="1" t="s">
        <v>106</v>
      </c>
      <c r="Y60" s="9" t="str">
        <f>IF(Q60="","",IF(O60=Q60,"1",IF(O60&lt;Q60,"2","0")))</f>
        <v/>
      </c>
    </row>
    <row r="62" spans="1:25" s="9" customFormat="1" x14ac:dyDescent="0.2">
      <c r="A62" s="78"/>
      <c r="B62" s="11" t="str">
        <f>T($B$14)</f>
        <v>SpVgg Weil der Stadt</v>
      </c>
      <c r="C62" s="88" t="s">
        <v>105</v>
      </c>
      <c r="D62" s="11" t="str">
        <f>T($B$11)</f>
        <v>TSV Grafenau 1</v>
      </c>
      <c r="F62" s="11"/>
      <c r="G62" s="11"/>
      <c r="H62" s="11"/>
      <c r="I62" s="11"/>
      <c r="J62" s="11"/>
      <c r="K62" s="11"/>
      <c r="L62" s="11"/>
      <c r="M62" s="11"/>
      <c r="N62" s="11" t="str">
        <f>T($B$10)</f>
        <v>TSV Gärtringen 2</v>
      </c>
      <c r="P62" s="9" t="s">
        <v>106</v>
      </c>
      <c r="T62" s="9" t="s">
        <v>106</v>
      </c>
      <c r="W62" s="9" t="str">
        <f>IF(O62="","",IF(O62=Q62,"1",IF(O62&gt;Q62,"2","0")))</f>
        <v/>
      </c>
      <c r="X62" s="1" t="s">
        <v>106</v>
      </c>
      <c r="Y62" s="9" t="str">
        <f>IF(Q62="","",IF(O62=Q62,"1",IF(O62&lt;Q62,"2","0")))</f>
        <v/>
      </c>
    </row>
    <row r="63" spans="1:25" s="8" customFormat="1" x14ac:dyDescent="0.2">
      <c r="A63" s="78"/>
      <c r="B63" s="11" t="str">
        <f>T($B$9)</f>
        <v>TSV Gärtringen 1</v>
      </c>
      <c r="C63" s="88" t="s">
        <v>105</v>
      </c>
      <c r="D63" s="11" t="str">
        <f>T($B$13)</f>
        <v xml:space="preserve">TSV Malmsheim </v>
      </c>
      <c r="F63" s="11"/>
      <c r="G63" s="11"/>
      <c r="H63" s="11"/>
      <c r="I63" s="11"/>
      <c r="J63" s="11"/>
      <c r="K63" s="11"/>
      <c r="L63" s="11"/>
      <c r="M63" s="11"/>
      <c r="N63" s="11" t="str">
        <f>T($B$11)</f>
        <v>TSV Grafenau 1</v>
      </c>
      <c r="O63" s="9"/>
      <c r="P63" s="9" t="s">
        <v>106</v>
      </c>
      <c r="Q63" s="9"/>
      <c r="R63" s="9"/>
      <c r="S63" s="9"/>
      <c r="T63" s="9" t="s">
        <v>106</v>
      </c>
      <c r="U63" s="9"/>
      <c r="V63" s="9"/>
      <c r="W63" s="9" t="str">
        <f>IF(O63="","",IF(O63=Q63,"1",IF(O63&gt;Q63,"2","0")))</f>
        <v/>
      </c>
      <c r="X63" s="1" t="s">
        <v>106</v>
      </c>
      <c r="Y63" s="9" t="str">
        <f>IF(Q63="","",IF(O63=Q63,"1",IF(O63&lt;Q63,"2","0")))</f>
        <v/>
      </c>
    </row>
    <row r="64" spans="1:25" x14ac:dyDescent="0.2">
      <c r="A64" s="78"/>
      <c r="B64" s="5" t="str">
        <f>T($B$10)</f>
        <v>TSV Gärtringen 2</v>
      </c>
      <c r="C64" s="88" t="s">
        <v>105</v>
      </c>
      <c r="D64" s="5" t="str">
        <f>T($B$12)</f>
        <v>TSV Grafenau 2</v>
      </c>
      <c r="F64" s="5"/>
      <c r="G64" s="5"/>
      <c r="H64" s="5"/>
      <c r="I64" s="5"/>
      <c r="J64" s="5"/>
      <c r="K64" s="5"/>
      <c r="L64" s="5"/>
      <c r="M64" s="5"/>
      <c r="N64" s="5" t="str">
        <f>T($B$14)</f>
        <v>SpVgg Weil der Stadt</v>
      </c>
      <c r="P64" s="9" t="s">
        <v>106</v>
      </c>
      <c r="T64" s="9" t="s">
        <v>106</v>
      </c>
      <c r="W64" s="9" t="str">
        <f>IF(O64="","",IF(O64=Q64,"1",IF(O64&gt;Q64,"2","0")))</f>
        <v/>
      </c>
      <c r="X64" s="1" t="s">
        <v>106</v>
      </c>
      <c r="Y64" s="9" t="str">
        <f>IF(Q64="","",IF(O64=Q64,"1",IF(O64&lt;Q64,"2","0")))</f>
        <v/>
      </c>
    </row>
    <row r="66" spans="1:32" x14ac:dyDescent="0.2">
      <c r="A66" s="78"/>
      <c r="B66" s="5" t="str">
        <f>T($B$11)</f>
        <v>TSV Grafenau 1</v>
      </c>
      <c r="C66" s="88" t="s">
        <v>105</v>
      </c>
      <c r="D66" s="5" t="str">
        <f>T($B$13)</f>
        <v xml:space="preserve">TSV Malmsheim </v>
      </c>
      <c r="F66" s="5"/>
      <c r="G66" s="5"/>
      <c r="H66" s="5"/>
      <c r="I66" s="5"/>
      <c r="J66" s="5"/>
      <c r="K66" s="5"/>
      <c r="L66" s="5"/>
      <c r="M66" s="5"/>
      <c r="N66" s="5" t="str">
        <f>T($B$9)</f>
        <v>TSV Gärtringen 1</v>
      </c>
      <c r="P66" s="9" t="s">
        <v>106</v>
      </c>
      <c r="R66" s="2"/>
      <c r="T66" s="9" t="s">
        <v>106</v>
      </c>
      <c r="V66" s="2"/>
      <c r="W66" s="9" t="str">
        <f>IF(O66="","",IF(O66=Q66,"1",IF(O66&gt;Q66,"2","0")))</f>
        <v/>
      </c>
      <c r="X66" s="1" t="s">
        <v>106</v>
      </c>
      <c r="Y66" s="9" t="str">
        <f>IF(Q66="","",IF(O66=Q66,"1",IF(O66&lt;Q66,"2","0")))</f>
        <v/>
      </c>
    </row>
    <row r="67" spans="1:32" x14ac:dyDescent="0.2">
      <c r="A67" s="78"/>
      <c r="B67" s="5" t="str">
        <f>T($B$14)</f>
        <v>SpVgg Weil der Stadt</v>
      </c>
      <c r="C67" s="88" t="s">
        <v>105</v>
      </c>
      <c r="D67" s="5" t="str">
        <f>T($B$10)</f>
        <v>TSV Gärtringen 2</v>
      </c>
      <c r="F67" s="5"/>
      <c r="G67" s="5"/>
      <c r="H67" s="5"/>
      <c r="I67" s="5"/>
      <c r="J67" s="5"/>
      <c r="K67" s="5"/>
      <c r="L67" s="5"/>
      <c r="M67" s="5"/>
      <c r="N67" s="5" t="str">
        <f>T($B$12)</f>
        <v>TSV Grafenau 2</v>
      </c>
      <c r="P67" s="9" t="s">
        <v>106</v>
      </c>
      <c r="R67" s="9"/>
      <c r="T67" s="9" t="s">
        <v>106</v>
      </c>
      <c r="V67" s="9"/>
      <c r="W67" s="9" t="str">
        <f>IF(O67="","",IF(O67=Q67,"1",IF(O67&gt;Q67,"2","0")))</f>
        <v/>
      </c>
      <c r="X67" s="1" t="s">
        <v>106</v>
      </c>
      <c r="Y67" s="9" t="str">
        <f>IF(Q67="","",IF(O67=Q67,"1",IF(O67&lt;Q67,"2","0")))</f>
        <v/>
      </c>
    </row>
    <row r="68" spans="1:32" s="10" customFormat="1" x14ac:dyDescent="0.2">
      <c r="A68" s="78"/>
      <c r="B68" s="11" t="str">
        <f>T($B$9)</f>
        <v>TSV Gärtringen 1</v>
      </c>
      <c r="C68" s="88" t="s">
        <v>105</v>
      </c>
      <c r="D68" s="11" t="str">
        <f>T($B$12)</f>
        <v>TSV Grafenau 2</v>
      </c>
      <c r="F68" s="11"/>
      <c r="G68" s="11"/>
      <c r="H68" s="11"/>
      <c r="I68" s="11"/>
      <c r="J68" s="11"/>
      <c r="K68" s="11"/>
      <c r="L68" s="11"/>
      <c r="M68" s="11"/>
      <c r="N68" s="11" t="str">
        <f>T($B$10)</f>
        <v>TSV Gärtringen 2</v>
      </c>
      <c r="O68" s="9"/>
      <c r="P68" s="9" t="s">
        <v>106</v>
      </c>
      <c r="Q68" s="9"/>
      <c r="R68" s="9"/>
      <c r="S68" s="9"/>
      <c r="T68" s="9" t="s">
        <v>106</v>
      </c>
      <c r="U68" s="9"/>
      <c r="V68" s="9"/>
      <c r="W68" s="9" t="str">
        <f>IF(O68="","",IF(O68=Q68,"1",IF(O68&gt;Q68,"2","0")))</f>
        <v/>
      </c>
      <c r="X68" s="1" t="s">
        <v>106</v>
      </c>
      <c r="Y68" s="9" t="str">
        <f>IF(Q68="","",IF(O68=Q68,"1",IF(O68&lt;Q68,"2","0")))</f>
        <v/>
      </c>
    </row>
    <row r="70" spans="1:32" s="10" customFormat="1" x14ac:dyDescent="0.2">
      <c r="A70" s="78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  <c r="V70" s="9"/>
      <c r="W70" s="9"/>
      <c r="X70" s="1"/>
      <c r="Y70" s="9"/>
    </row>
    <row r="71" spans="1:32" s="10" customFormat="1" ht="13.5" thickBot="1" x14ac:dyDescent="0.25">
      <c r="A71" s="78" t="s">
        <v>107</v>
      </c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 t="s">
        <v>108</v>
      </c>
      <c r="Q71" s="9"/>
      <c r="R71" s="9"/>
      <c r="S71" s="9"/>
      <c r="T71" s="9" t="s">
        <v>108</v>
      </c>
      <c r="U71" s="9"/>
      <c r="V71" s="9"/>
      <c r="W71" s="9"/>
      <c r="X71" s="1" t="s">
        <v>104</v>
      </c>
      <c r="Y71" s="9"/>
      <c r="Z71" s="9"/>
      <c r="AA71" s="9"/>
      <c r="AB71" s="9"/>
      <c r="AC71" s="9"/>
      <c r="AD71" s="9"/>
      <c r="AE71" s="1"/>
      <c r="AF71" s="9"/>
    </row>
    <row r="72" spans="1:32" x14ac:dyDescent="0.2">
      <c r="A72" s="1"/>
      <c r="B72" t="str">
        <f>T($B$9)</f>
        <v>TSV Gärtringen 1</v>
      </c>
      <c r="D72" s="182" t="str">
        <f>W18</f>
        <v/>
      </c>
      <c r="E72" s="170" t="str">
        <f>W22</f>
        <v/>
      </c>
      <c r="F72" s="170" t="str">
        <f>Y26</f>
        <v/>
      </c>
      <c r="G72" s="170" t="str">
        <f>Y31</f>
        <v/>
      </c>
      <c r="H72" s="171" t="str">
        <f>Y36</f>
        <v/>
      </c>
      <c r="I72" s="169" t="str">
        <f>Y50</f>
        <v/>
      </c>
      <c r="J72" s="170" t="str">
        <f>Y54</f>
        <v/>
      </c>
      <c r="K72" s="170" t="str">
        <f>W58</f>
        <v/>
      </c>
      <c r="L72" s="170" t="str">
        <f>W63</f>
        <v/>
      </c>
      <c r="M72" s="171" t="str">
        <f>W68</f>
        <v/>
      </c>
      <c r="O72" s="1">
        <f>SUM(O18+O22+Q26+Q31+Q36+Q50+Q54+O58+O63+O68)</f>
        <v>0</v>
      </c>
      <c r="P72" s="1" t="s">
        <v>106</v>
      </c>
      <c r="Q72" s="1">
        <f>SUM(Q18+Q22+O26+O31+O36+O50+O54+Q58+Q63+Q68)</f>
        <v>0</v>
      </c>
      <c r="S72" s="1">
        <f>SUM(S18+S22+U26+U31+U36+U50+U54+S58+S63+S68)</f>
        <v>0</v>
      </c>
      <c r="T72" s="1" t="s">
        <v>106</v>
      </c>
      <c r="U72" s="1">
        <f>SUM(U18+U22+S26+S31+S36+S50+S54+U58+U63+U68)</f>
        <v>0</v>
      </c>
      <c r="W72" s="1" t="e">
        <f>SUM(W18+W22+Y26+Y31+Y36+Y50+Y54+W58+W63+W68)</f>
        <v>#VALUE!</v>
      </c>
      <c r="X72" s="1" t="s">
        <v>106</v>
      </c>
      <c r="Y72" s="1" t="e">
        <f>SUM(Y18+Y22+W26+W31+W36+W50+W54+Y58+Y63+Y68)</f>
        <v>#VALUE!</v>
      </c>
      <c r="Z72" s="1"/>
      <c r="AA72" s="1"/>
      <c r="AB72" s="1"/>
      <c r="AC72" s="1"/>
      <c r="AD72" s="1"/>
      <c r="AE72" s="1"/>
      <c r="AF72" s="1"/>
    </row>
    <row r="73" spans="1:32" x14ac:dyDescent="0.2">
      <c r="A73" s="78"/>
      <c r="B73" s="5" t="str">
        <f>T($B$10)</f>
        <v>TSV Gärtringen 2</v>
      </c>
      <c r="C73" s="28"/>
      <c r="D73" s="172" t="str">
        <f>Y18</f>
        <v/>
      </c>
      <c r="E73" s="90" t="str">
        <f>W24</f>
        <v/>
      </c>
      <c r="F73" s="90" t="str">
        <f>W27</f>
        <v/>
      </c>
      <c r="G73" s="90" t="str">
        <f>Y32</f>
        <v/>
      </c>
      <c r="H73" s="183" t="str">
        <f>W35</f>
        <v/>
      </c>
      <c r="I73" s="172" t="str">
        <f>W50</f>
        <v/>
      </c>
      <c r="J73" s="166" t="str">
        <f>Y56</f>
        <v/>
      </c>
      <c r="K73" s="166" t="str">
        <f>Y59</f>
        <v/>
      </c>
      <c r="L73" s="90" t="str">
        <f>W64</f>
        <v/>
      </c>
      <c r="M73" s="173" t="str">
        <f>Y67</f>
        <v/>
      </c>
      <c r="N73" s="5"/>
      <c r="O73" s="1">
        <f>SUM(Q18+O24+O27+Q32+O35+O50+Q56+Q59+O64+Q67)</f>
        <v>0</v>
      </c>
      <c r="P73" s="9" t="s">
        <v>106</v>
      </c>
      <c r="Q73" s="1">
        <f>SUM(O18+Q24+Q27+O32+Q35+Q50+O56+O59+Q64+O67)</f>
        <v>0</v>
      </c>
      <c r="R73" s="2"/>
      <c r="S73" s="1">
        <f>SUM(U18+S24+S27+U32+S35+S50+U56+U59+S64+U67)</f>
        <v>0</v>
      </c>
      <c r="T73" s="9" t="s">
        <v>106</v>
      </c>
      <c r="U73" s="1">
        <f>SUM(S18+U24+U27+S32+U35+U50+S56+S59+U64+S67)</f>
        <v>0</v>
      </c>
      <c r="V73" s="2"/>
      <c r="W73" s="1" t="e">
        <f>SUM(Y18+W24+W27+Y32+W35+W50+Y56+Y59+W64+Y67)</f>
        <v>#VALUE!</v>
      </c>
      <c r="X73" s="9" t="s">
        <v>106</v>
      </c>
      <c r="Y73" s="1" t="e">
        <f>SUM(W18+Y24+Y27+W32+Y35+Y50+W56+W59+Y64+W67)</f>
        <v>#VALUE!</v>
      </c>
      <c r="Z73" s="1"/>
      <c r="AA73" s="1"/>
      <c r="AB73" s="9"/>
      <c r="AC73" s="1"/>
      <c r="AD73" s="1"/>
      <c r="AE73" s="9"/>
      <c r="AF73" s="1"/>
    </row>
    <row r="74" spans="1:32" s="10" customFormat="1" x14ac:dyDescent="0.2">
      <c r="A74" s="78"/>
      <c r="B74" s="11" t="str">
        <f>T($B$11)</f>
        <v>TSV Grafenau 1</v>
      </c>
      <c r="C74" s="88"/>
      <c r="D74" s="184" t="str">
        <f>W19</f>
        <v/>
      </c>
      <c r="E74" s="91" t="str">
        <f>Y22</f>
        <v/>
      </c>
      <c r="F74" s="91" t="str">
        <f>Y27</f>
        <v/>
      </c>
      <c r="G74" s="91" t="str">
        <f>W30</f>
        <v/>
      </c>
      <c r="H74" s="175" t="str">
        <f>Y34</f>
        <v/>
      </c>
      <c r="I74" s="174" t="str">
        <f>Y51</f>
        <v/>
      </c>
      <c r="J74" s="91" t="str">
        <f>W54</f>
        <v/>
      </c>
      <c r="K74" s="91" t="str">
        <f>W59</f>
        <v/>
      </c>
      <c r="L74" s="167" t="str">
        <f>Y62</f>
        <v/>
      </c>
      <c r="M74" s="175" t="str">
        <f>W66</f>
        <v/>
      </c>
      <c r="N74" s="11"/>
      <c r="O74" s="9">
        <f>SUM(O19+Q22+Q27+O30+Q34+Q51+O54+O59+Q62+O66)</f>
        <v>0</v>
      </c>
      <c r="P74" s="9" t="s">
        <v>106</v>
      </c>
      <c r="Q74" s="9">
        <f>SUM(Q19+O22+O27+Q30+O34+O51+Q54+Q59+O62+Q66)</f>
        <v>0</v>
      </c>
      <c r="R74" s="9"/>
      <c r="S74" s="9">
        <f>SUM(S19+U22+U27+S30+U34+U51+S54+S59+U62+S66)</f>
        <v>0</v>
      </c>
      <c r="T74" s="9" t="s">
        <v>106</v>
      </c>
      <c r="U74" s="9">
        <f>SUM(U19+S22+S27+U30+S34+S51+U54+U59+S62+U66)</f>
        <v>0</v>
      </c>
      <c r="V74" s="9"/>
      <c r="W74" s="9" t="e">
        <f>SUM(W19+Y22+Y27+W30+Y34+Y51+W54+W59+Y62+W66)</f>
        <v>#VALUE!</v>
      </c>
      <c r="X74" s="9" t="s">
        <v>106</v>
      </c>
      <c r="Y74" s="9" t="e">
        <f>SUM(Y19+W22+W27+Y30+W34+W51+Y54+Y59+W62+Y66)</f>
        <v>#VALUE!</v>
      </c>
      <c r="Z74" s="9"/>
      <c r="AA74" s="9"/>
      <c r="AB74" s="9"/>
      <c r="AC74" s="9"/>
      <c r="AD74" s="9"/>
      <c r="AE74" s="9"/>
      <c r="AF74" s="9"/>
    </row>
    <row r="75" spans="1:32" x14ac:dyDescent="0.2">
      <c r="A75" s="78"/>
      <c r="B75" s="5" t="str">
        <f>T($B$12)</f>
        <v>TSV Grafenau 2</v>
      </c>
      <c r="C75" s="28"/>
      <c r="D75" s="172" t="str">
        <f>Y19</f>
        <v/>
      </c>
      <c r="E75" s="90" t="str">
        <f>Y23</f>
        <v/>
      </c>
      <c r="F75" s="90" t="str">
        <f>W28</f>
        <v/>
      </c>
      <c r="G75" s="90" t="str">
        <f>W32</f>
        <v/>
      </c>
      <c r="H75" s="183" t="str">
        <f>W36</f>
        <v/>
      </c>
      <c r="I75" s="172" t="str">
        <f>W51</f>
        <v/>
      </c>
      <c r="J75" s="90" t="str">
        <f>W55</f>
        <v/>
      </c>
      <c r="K75" s="166" t="str">
        <f>Y60</f>
        <v/>
      </c>
      <c r="L75" s="166" t="str">
        <f>Y64</f>
        <v/>
      </c>
      <c r="M75" s="173" t="str">
        <f>Y68</f>
        <v/>
      </c>
      <c r="N75" s="5"/>
      <c r="O75" s="1">
        <f>SUM(Q19+Q23+O28+O32+O36+O51+O55+Q60+Q64+Q68)</f>
        <v>0</v>
      </c>
      <c r="P75" s="9" t="s">
        <v>106</v>
      </c>
      <c r="Q75" s="1">
        <f>SUM(O19+O23+Q28+Q32+Q36+Q51+Q55+O60+O64+O68)</f>
        <v>0</v>
      </c>
      <c r="R75" s="9"/>
      <c r="S75" s="1">
        <f>SUM(U19+U23+S28+S32+S36+S51+S55+U60+U64+U68)</f>
        <v>0</v>
      </c>
      <c r="T75" s="9" t="s">
        <v>106</v>
      </c>
      <c r="U75" s="1">
        <f>SUM(S19+S23+U28+U32+U36+U51+U55+S60+S64+S68)</f>
        <v>0</v>
      </c>
      <c r="V75" s="9"/>
      <c r="W75" s="1" t="e">
        <f>SUM(Y19+Y23+W28+W32+W36+W51+W55+Y60+Y64+Y68)</f>
        <v>#VALUE!</v>
      </c>
      <c r="X75" s="9" t="s">
        <v>106</v>
      </c>
      <c r="Y75" s="1" t="e">
        <f>SUM(W19+W23+Y28+Y32+Y36+Y51+Y55+W60+W64+W68)</f>
        <v>#VALUE!</v>
      </c>
      <c r="Z75" s="1"/>
      <c r="AA75" s="1"/>
      <c r="AB75" s="9"/>
      <c r="AC75" s="1"/>
      <c r="AD75" s="1"/>
      <c r="AE75" s="9"/>
      <c r="AF75" s="1"/>
    </row>
    <row r="76" spans="1:32" x14ac:dyDescent="0.2">
      <c r="A76" s="78"/>
      <c r="B76" t="str">
        <f>T($B$13)</f>
        <v xml:space="preserve">TSV Malmsheim </v>
      </c>
      <c r="D76" s="185" t="str">
        <f>W20</f>
        <v/>
      </c>
      <c r="E76" s="89" t="str">
        <f>Y24</f>
        <v/>
      </c>
      <c r="F76" s="89" t="str">
        <f>Y28</f>
        <v/>
      </c>
      <c r="G76" s="89" t="str">
        <f>W31</f>
        <v/>
      </c>
      <c r="H76" s="186" t="str">
        <f>W34</f>
        <v/>
      </c>
      <c r="I76" s="176" t="str">
        <f>Y52</f>
        <v/>
      </c>
      <c r="J76" s="89" t="str">
        <f>W56</f>
        <v/>
      </c>
      <c r="K76" s="89" t="str">
        <f>W60</f>
        <v/>
      </c>
      <c r="L76" s="165" t="str">
        <f>Y63</f>
        <v/>
      </c>
      <c r="M76" s="177" t="str">
        <f>Y66</f>
        <v/>
      </c>
      <c r="O76" s="1">
        <f>SUM(O20+Q24+Q28+O31+O34+Q52+O56+O60+Q63+Q66)</f>
        <v>0</v>
      </c>
      <c r="P76" s="1" t="s">
        <v>106</v>
      </c>
      <c r="Q76" s="1">
        <f>SUM(Q20+O24+O28+Q31+Q34+O52+Q56+Q60+O63+O66)</f>
        <v>0</v>
      </c>
      <c r="S76" s="1">
        <f>SUM(S20+U24+U28+S31+S34+U52+S56+S60+U63+U66)</f>
        <v>0</v>
      </c>
      <c r="T76" s="1" t="s">
        <v>106</v>
      </c>
      <c r="U76" s="1">
        <f>SUM(U20+S24+S28+U31+U34+S52+U56+U60+S63+S66)</f>
        <v>0</v>
      </c>
      <c r="W76" s="1" t="e">
        <f>SUM(W20+Y24+Y28+W31+W34+Y52+W56+W60+Y63+Y66)</f>
        <v>#VALUE!</v>
      </c>
      <c r="X76" s="1" t="s">
        <v>106</v>
      </c>
      <c r="Y76" s="1" t="e">
        <f>SUM(Y20+W24+W28+Y31+Y34+W52+Y56+Y60+W63+W66)</f>
        <v>#VALUE!</v>
      </c>
      <c r="Z76" s="1"/>
      <c r="AA76" s="1"/>
      <c r="AB76" s="1"/>
      <c r="AC76" s="1"/>
      <c r="AD76" s="1"/>
      <c r="AE76" s="1"/>
      <c r="AF76" s="1"/>
    </row>
    <row r="77" spans="1:32" s="9" customFormat="1" ht="13.5" thickBot="1" x14ac:dyDescent="0.25">
      <c r="A77" s="78"/>
      <c r="B77" s="11" t="str">
        <f>T($B$14)</f>
        <v>SpVgg Weil der Stadt</v>
      </c>
      <c r="C77" s="88"/>
      <c r="D77" s="178" t="str">
        <f>Y20</f>
        <v/>
      </c>
      <c r="E77" s="180" t="str">
        <f>W23</f>
        <v/>
      </c>
      <c r="F77" s="180" t="str">
        <f>W26</f>
        <v/>
      </c>
      <c r="G77" s="180" t="str">
        <f>Y30</f>
        <v/>
      </c>
      <c r="H77" s="181" t="str">
        <f>Y35</f>
        <v/>
      </c>
      <c r="I77" s="178" t="str">
        <f>W52</f>
        <v/>
      </c>
      <c r="J77" s="179" t="str">
        <f>Y55</f>
        <v/>
      </c>
      <c r="K77" s="179" t="str">
        <f>Y58</f>
        <v/>
      </c>
      <c r="L77" s="180" t="str">
        <f>W62</f>
        <v/>
      </c>
      <c r="M77" s="181" t="str">
        <f>W67</f>
        <v/>
      </c>
      <c r="N77" s="11"/>
      <c r="O77" s="9">
        <f>SUM(Q20+O23+O26+Q30+Q35+O52+Q55+Q58+O62+O67)</f>
        <v>0</v>
      </c>
      <c r="P77" s="9" t="s">
        <v>106</v>
      </c>
      <c r="Q77" s="9">
        <f>SUM(O20+Q23+Q26+O30+O35+Q52+O55+O58+Q62+Q67)</f>
        <v>0</v>
      </c>
      <c r="S77" s="9">
        <f>SUM(U20+S23+S26+U30+U35+S52+U55+U58+S62+S67)</f>
        <v>0</v>
      </c>
      <c r="T77" s="9" t="s">
        <v>106</v>
      </c>
      <c r="U77" s="9">
        <f>SUM(S20+U23+U26+S30+S35+U52+S55+S58+U62+U67)</f>
        <v>0</v>
      </c>
      <c r="W77" s="9" t="e">
        <f>SUM(Y20+W23+W26+Y30+Y35+W52+Y55+Y58+W62+W67)</f>
        <v>#VALUE!</v>
      </c>
      <c r="X77" s="9" t="s">
        <v>106</v>
      </c>
      <c r="Y77" s="9" t="e">
        <f>SUM(W20+Y23+Y26+W30+W35+Y52+W55+W58+Y62+Y67)</f>
        <v>#VALUE!</v>
      </c>
      <c r="AA77" s="168"/>
      <c r="AD77" s="168"/>
    </row>
    <row r="78" spans="1:32" s="8" customFormat="1" x14ac:dyDescent="0.2">
      <c r="A78" s="78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"/>
      <c r="P78" s="9"/>
      <c r="Q78" s="2"/>
      <c r="R78" s="9"/>
      <c r="S78" s="2"/>
      <c r="T78" s="9"/>
      <c r="U78" s="2"/>
      <c r="V78" s="9"/>
      <c r="W78" s="9"/>
      <c r="X78" s="9"/>
      <c r="Y78" s="9"/>
    </row>
    <row r="79" spans="1:32" x14ac:dyDescent="0.2">
      <c r="A79" s="78"/>
      <c r="B79" s="5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P79" s="9"/>
      <c r="T79" s="9"/>
      <c r="W79" s="9"/>
      <c r="Y79" s="9"/>
    </row>
    <row r="81" spans="1:25" x14ac:dyDescent="0.2">
      <c r="A81" s="78"/>
      <c r="B81" s="5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P81" s="9"/>
      <c r="R81" s="2"/>
      <c r="T81" s="9"/>
      <c r="V81" s="2"/>
      <c r="W81" s="9"/>
      <c r="Y81" s="9"/>
    </row>
    <row r="82" spans="1:25" x14ac:dyDescent="0.2">
      <c r="A82" s="78"/>
      <c r="B82" s="5"/>
      <c r="C82" s="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9"/>
      <c r="R82" s="9"/>
      <c r="T82" s="9"/>
      <c r="V82" s="9"/>
      <c r="W82" s="9"/>
      <c r="Y82" s="9"/>
    </row>
    <row r="83" spans="1:25" s="10" customFormat="1" x14ac:dyDescent="0.2">
      <c r="A83" s="78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1"/>
      <c r="Y83" s="9"/>
    </row>
    <row r="85" spans="1:25" x14ac:dyDescent="0.2">
      <c r="A85" s="78"/>
      <c r="B85" s="5"/>
      <c r="C85" s="2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R85" s="2"/>
      <c r="V85" s="2"/>
      <c r="W85" s="9"/>
      <c r="Y85" s="9"/>
    </row>
    <row r="87" spans="1:25" x14ac:dyDescent="0.2">
      <c r="A87" s="78"/>
      <c r="B87" s="5"/>
      <c r="C87" s="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R87" s="2"/>
      <c r="V87" s="2"/>
      <c r="W87" s="2"/>
      <c r="X87" s="2"/>
      <c r="Y87" s="2"/>
    </row>
    <row r="88" spans="1:25" s="3" customFormat="1" x14ac:dyDescent="0.2">
      <c r="A88" s="85"/>
      <c r="C88" s="8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3" customFormat="1" x14ac:dyDescent="0.2">
      <c r="A89" s="85"/>
      <c r="C89" s="8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3" customFormat="1" x14ac:dyDescent="0.2">
      <c r="A90" s="85"/>
      <c r="C90" s="8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3" customFormat="1" x14ac:dyDescent="0.2">
      <c r="A91" s="85"/>
      <c r="C91" s="8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3" customFormat="1" x14ac:dyDescent="0.2">
      <c r="A92" s="85"/>
      <c r="C92" s="8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3" customFormat="1" x14ac:dyDescent="0.2">
      <c r="A93" s="85"/>
      <c r="C93" s="8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3" customFormat="1" x14ac:dyDescent="0.2">
      <c r="A94" s="85"/>
      <c r="C94" s="8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3" customFormat="1" x14ac:dyDescent="0.2">
      <c r="A95" s="85"/>
      <c r="C95" s="86"/>
      <c r="O95" s="2"/>
      <c r="P95" s="2"/>
      <c r="Q95" s="2"/>
      <c r="R95" s="9"/>
      <c r="S95" s="2"/>
      <c r="T95" s="2"/>
      <c r="U95" s="2"/>
      <c r="V95" s="9"/>
      <c r="W95" s="9"/>
      <c r="X95" s="1"/>
      <c r="Y95" s="9"/>
    </row>
    <row r="96" spans="1:25" s="3" customFormat="1" x14ac:dyDescent="0.2">
      <c r="A96" s="85"/>
      <c r="C96" s="86"/>
      <c r="O96" s="2"/>
      <c r="P96" s="2"/>
      <c r="Q96" s="2"/>
      <c r="R96" s="9"/>
      <c r="S96" s="2"/>
      <c r="T96" s="2"/>
      <c r="U96" s="2"/>
      <c r="V96" s="9"/>
      <c r="W96" s="9"/>
      <c r="X96" s="1"/>
      <c r="Y96" s="9"/>
    </row>
    <row r="97" spans="1:25" s="3" customFormat="1" x14ac:dyDescent="0.2">
      <c r="A97" s="85"/>
      <c r="C97" s="86"/>
      <c r="O97" s="2"/>
      <c r="P97" s="2"/>
      <c r="Q97" s="2"/>
      <c r="R97" s="9"/>
      <c r="S97" s="2"/>
      <c r="T97" s="2"/>
      <c r="U97" s="2"/>
      <c r="V97" s="9"/>
      <c r="W97" s="9"/>
      <c r="X97" s="1"/>
      <c r="Y97" s="9"/>
    </row>
  </sheetData>
  <mergeCells count="5">
    <mergeCell ref="B39:M39"/>
    <mergeCell ref="B40:M40"/>
    <mergeCell ref="B43:M43"/>
    <mergeCell ref="B1:M1"/>
    <mergeCell ref="B2:M2"/>
  </mergeCells>
  <phoneticPr fontId="28" type="noConversion"/>
  <pageMargins left="0.15748031496062992" right="0.15748031496062992" top="0.47244094488188981" bottom="0.35433070866141736" header="0.15748031496062992" footer="0.19685039370078741"/>
  <pageSetup paperSize="9" scale="90" orientation="portrait" r:id="rId1"/>
  <headerFooter alignWithMargins="0">
    <oddHeader>&amp;C&amp;"Arial,Fett"&amp;18Spielplan Spielplan Hallensaison 2018/2019 der U12</oddHeader>
    <oddFooter>&amp;CErstellt von Olaf Niemann am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workbookViewId="0">
      <selection activeCell="F13" sqref="F13"/>
    </sheetView>
  </sheetViews>
  <sheetFormatPr baseColWidth="10" defaultRowHeight="12.75" x14ac:dyDescent="0.2"/>
  <cols>
    <col min="1" max="1" width="16.7109375" bestFit="1" customWidth="1"/>
    <col min="2" max="2" width="18.7109375" customWidth="1"/>
    <col min="3" max="3" width="2.28515625" style="31" customWidth="1"/>
    <col min="4" max="13" width="2.28515625" customWidth="1"/>
    <col min="14" max="14" width="18.85546875" customWidth="1"/>
    <col min="15" max="15" width="4" style="1" customWidth="1"/>
    <col min="16" max="16" width="1.42578125" style="1" customWidth="1"/>
    <col min="17" max="17" width="4" style="1" customWidth="1"/>
    <col min="18" max="18" width="1.7109375" style="1" hidden="1" customWidth="1"/>
    <col min="19" max="19" width="4" style="1" hidden="1" customWidth="1"/>
    <col min="20" max="20" width="1.42578125" style="1" hidden="1" customWidth="1"/>
    <col min="21" max="21" width="4" style="1" hidden="1" customWidth="1"/>
    <col min="22" max="22" width="1.7109375" style="1" customWidth="1"/>
    <col min="23" max="23" width="4.140625" style="1" customWidth="1"/>
    <col min="24" max="24" width="0.85546875" style="1" customWidth="1"/>
    <col min="25" max="25" width="4.140625" style="1" customWidth="1"/>
  </cols>
  <sheetData>
    <row r="1" spans="1:256" s="3" customFormat="1" x14ac:dyDescent="0.2">
      <c r="A1" s="85" t="s">
        <v>91</v>
      </c>
      <c r="B1" s="255">
        <f>Spielplan!G12</f>
        <v>43414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s="3" customFormat="1" x14ac:dyDescent="0.2">
      <c r="A2" s="85" t="s">
        <v>146</v>
      </c>
      <c r="B2" s="255" t="str">
        <f>Spielplan!G14</f>
        <v>TV Hohenklingen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s="3" customFormat="1" x14ac:dyDescent="0.2">
      <c r="A3" s="85" t="s">
        <v>92</v>
      </c>
      <c r="B3" s="8" t="s">
        <v>245</v>
      </c>
      <c r="C3" s="8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s="3" customFormat="1" x14ac:dyDescent="0.2">
      <c r="A4" s="85" t="s">
        <v>93</v>
      </c>
      <c r="B4" s="8" t="s">
        <v>244</v>
      </c>
      <c r="C4" s="8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6" s="3" customFormat="1" x14ac:dyDescent="0.2">
      <c r="A5" s="85" t="s">
        <v>94</v>
      </c>
      <c r="B5" s="3" t="str">
        <f>Spielplan!G13</f>
        <v>10 Uhr</v>
      </c>
      <c r="C5" s="164"/>
      <c r="D5" s="107"/>
      <c r="E5" s="107"/>
      <c r="F5" s="107"/>
      <c r="G5" s="107"/>
      <c r="H5" s="107"/>
      <c r="I5" s="107"/>
      <c r="J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6" s="3" customFormat="1" x14ac:dyDescent="0.2">
      <c r="A6" s="85" t="s">
        <v>95</v>
      </c>
      <c r="B6" s="159" t="s">
        <v>165</v>
      </c>
      <c r="C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6" s="3" customFormat="1" x14ac:dyDescent="0.2">
      <c r="A7" s="85" t="s">
        <v>96</v>
      </c>
      <c r="B7" s="3" t="str">
        <f>Spielplan!$E$2</f>
        <v>Vorrunde Gruppe B</v>
      </c>
      <c r="C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6" s="3" customFormat="1" x14ac:dyDescent="0.2">
      <c r="A8" s="85" t="s">
        <v>97</v>
      </c>
      <c r="B8" s="85"/>
      <c r="C8" s="85"/>
      <c r="D8" s="85"/>
      <c r="E8" s="85"/>
      <c r="O8" s="2"/>
      <c r="P8" s="2"/>
      <c r="Q8" s="2"/>
      <c r="R8" s="2"/>
      <c r="S8" s="2"/>
      <c r="T8" s="2"/>
      <c r="U8" s="2"/>
      <c r="V8" s="2"/>
      <c r="W8" s="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3" customFormat="1" x14ac:dyDescent="0.2">
      <c r="A9" s="85" t="s">
        <v>98</v>
      </c>
      <c r="B9" s="11" t="str">
        <f>Spielplan!G3</f>
        <v>TV Vaihingen/Enz</v>
      </c>
      <c r="C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6" s="3" customFormat="1" x14ac:dyDescent="0.2">
      <c r="A10" s="85"/>
      <c r="B10" s="11" t="str">
        <f>Spielplan!G4</f>
        <v>TSV Kleinvillars</v>
      </c>
      <c r="C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6" s="3" customFormat="1" x14ac:dyDescent="0.2">
      <c r="A11" s="85"/>
      <c r="B11" s="11" t="str">
        <f>Spielplan!G5</f>
        <v>TV Hohenklingen</v>
      </c>
      <c r="C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6" s="3" customFormat="1" x14ac:dyDescent="0.2">
      <c r="A12" s="85"/>
      <c r="B12" s="11" t="str">
        <f>Spielplan!G6</f>
        <v>TV Ochsenbach</v>
      </c>
      <c r="C12" s="86"/>
      <c r="O12" s="2"/>
      <c r="P12" s="2"/>
      <c r="Q12" s="2"/>
      <c r="R12" s="9"/>
      <c r="S12" s="2"/>
      <c r="T12" s="2"/>
      <c r="U12" s="2"/>
      <c r="V12" s="9"/>
      <c r="W12" s="9"/>
      <c r="X12" s="1"/>
      <c r="Y12" s="9"/>
    </row>
    <row r="13" spans="1:256" s="3" customFormat="1" x14ac:dyDescent="0.2">
      <c r="A13" s="85"/>
      <c r="B13" s="188" t="str">
        <f>Spielplan!G7</f>
        <v>TSV Schwieberdingen a.K.</v>
      </c>
      <c r="C13" s="86"/>
      <c r="O13" s="2"/>
      <c r="P13" s="2"/>
      <c r="Q13" s="2"/>
      <c r="R13" s="9"/>
      <c r="S13" s="2"/>
      <c r="T13" s="2"/>
      <c r="U13" s="2"/>
      <c r="V13" s="9"/>
      <c r="W13" s="9"/>
      <c r="X13" s="1"/>
      <c r="Y13" s="9"/>
    </row>
    <row r="14" spans="1:256" s="3" customFormat="1" x14ac:dyDescent="0.2">
      <c r="A14" s="85"/>
      <c r="B14" s="11" t="str">
        <f>Spielplan!G8</f>
        <v>NLV Vaihingen</v>
      </c>
      <c r="C14" s="86"/>
      <c r="O14" s="2"/>
      <c r="P14" s="2"/>
      <c r="Q14" s="2"/>
      <c r="R14" s="9"/>
      <c r="S14" s="2"/>
      <c r="T14" s="2"/>
      <c r="U14" s="2"/>
      <c r="V14" s="9"/>
      <c r="W14" s="9"/>
      <c r="X14" s="1"/>
      <c r="Y14" s="9"/>
    </row>
    <row r="15" spans="1:256" s="8" customFormat="1" x14ac:dyDescent="0.2">
      <c r="A15" s="78"/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2"/>
      <c r="T15" s="2"/>
      <c r="U15" s="2"/>
      <c r="V15" s="9"/>
      <c r="W15" s="9"/>
      <c r="X15" s="1"/>
      <c r="Y15" s="9"/>
    </row>
    <row r="16" spans="1:256" s="8" customFormat="1" x14ac:dyDescent="0.2">
      <c r="A16" s="87" t="s">
        <v>99</v>
      </c>
      <c r="B16" s="2" t="s">
        <v>100</v>
      </c>
      <c r="C16" s="7"/>
      <c r="D16" s="3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 t="s">
        <v>102</v>
      </c>
      <c r="O16" s="1"/>
      <c r="P16" s="2" t="s">
        <v>103</v>
      </c>
      <c r="Q16" s="2"/>
      <c r="R16" s="9"/>
      <c r="S16" s="1"/>
      <c r="T16" s="2" t="s">
        <v>152</v>
      </c>
      <c r="U16" s="2"/>
      <c r="V16" s="9"/>
      <c r="W16" s="2"/>
      <c r="X16" s="2" t="s">
        <v>104</v>
      </c>
      <c r="Y16" s="2"/>
    </row>
    <row r="17" spans="1:25" s="8" customFormat="1" x14ac:dyDescent="0.2">
      <c r="A17" s="78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0" customFormat="1" x14ac:dyDescent="0.2">
      <c r="A18" s="78" t="str">
        <f>T(B5)</f>
        <v>10 Uhr</v>
      </c>
      <c r="B18" s="11" t="str">
        <f>T($B$9)</f>
        <v>TV Vaihingen/Enz</v>
      </c>
      <c r="C18" s="88" t="s">
        <v>105</v>
      </c>
      <c r="D18" s="11" t="str">
        <f>T($B$10)</f>
        <v>TSV Kleinvillars</v>
      </c>
      <c r="E18" s="11"/>
      <c r="F18" s="11"/>
      <c r="G18" s="11"/>
      <c r="H18" s="11"/>
      <c r="I18" s="11"/>
      <c r="J18" s="11"/>
      <c r="K18" s="11"/>
      <c r="L18" s="11"/>
      <c r="M18" s="11"/>
      <c r="N18" s="11" t="str">
        <f>T($B$13)</f>
        <v>TSV Schwieberdingen a.K.</v>
      </c>
      <c r="O18" s="9"/>
      <c r="P18" s="9" t="s">
        <v>106</v>
      </c>
      <c r="Q18" s="9"/>
      <c r="R18" s="9"/>
      <c r="S18" s="9"/>
      <c r="T18" s="9" t="s">
        <v>106</v>
      </c>
      <c r="U18" s="9"/>
      <c r="V18" s="9"/>
      <c r="W18" s="9" t="str">
        <f>IF(O18="","",IF(O18=Q18,"1",IF(O18&gt;Q18,"2","0")))</f>
        <v/>
      </c>
      <c r="X18" s="1" t="s">
        <v>106</v>
      </c>
      <c r="Y18" s="9" t="str">
        <f>IF(Q18="","",IF(O18=Q18,"1",IF(O18&lt;Q18,"2","0")))</f>
        <v/>
      </c>
    </row>
    <row r="19" spans="1:25" s="10" customFormat="1" x14ac:dyDescent="0.2">
      <c r="A19" s="78"/>
      <c r="B19" s="11" t="str">
        <f>T($B$11)</f>
        <v>TV Hohenklingen</v>
      </c>
      <c r="C19" s="88" t="s">
        <v>105</v>
      </c>
      <c r="D19" s="11" t="str">
        <f>T($B$12)</f>
        <v>TV Ochsenbach</v>
      </c>
      <c r="E19" s="11"/>
      <c r="F19" s="11"/>
      <c r="G19" s="11"/>
      <c r="H19" s="11"/>
      <c r="I19" s="11"/>
      <c r="J19" s="11"/>
      <c r="K19" s="11"/>
      <c r="L19" s="11"/>
      <c r="M19" s="11"/>
      <c r="N19" s="11" t="str">
        <f>T($B$9)</f>
        <v>TV Vaihingen/Enz</v>
      </c>
      <c r="O19" s="9"/>
      <c r="P19" s="9" t="s">
        <v>106</v>
      </c>
      <c r="Q19" s="9"/>
      <c r="R19" s="9"/>
      <c r="S19" s="9"/>
      <c r="T19" s="9" t="s">
        <v>106</v>
      </c>
      <c r="U19" s="9"/>
      <c r="V19" s="9"/>
      <c r="W19" s="9" t="str">
        <f>IF(O19="","",IF(O19=Q19,"1",IF(O19&gt;Q19,"2","0")))</f>
        <v/>
      </c>
      <c r="X19" s="1" t="s">
        <v>106</v>
      </c>
      <c r="Y19" s="9" t="str">
        <f>IF(Q19="","",IF(O19=Q19,"1",IF(O19&lt;Q19,"2","0")))</f>
        <v/>
      </c>
    </row>
    <row r="20" spans="1:25" s="10" customFormat="1" x14ac:dyDescent="0.2">
      <c r="A20" s="78"/>
      <c r="B20" s="11" t="str">
        <f>T($B$13)</f>
        <v>TSV Schwieberdingen a.K.</v>
      </c>
      <c r="C20" s="88" t="s">
        <v>105</v>
      </c>
      <c r="D20" s="11" t="str">
        <f>T($B$14)</f>
        <v>NLV Vaihingen</v>
      </c>
      <c r="E20" s="11"/>
      <c r="F20" s="11"/>
      <c r="G20" s="11"/>
      <c r="H20" s="11"/>
      <c r="I20" s="11"/>
      <c r="J20" s="11"/>
      <c r="K20" s="11"/>
      <c r="L20" s="11"/>
      <c r="M20" s="11"/>
      <c r="N20" s="11" t="str">
        <f>T($B$10)</f>
        <v>TSV Kleinvillars</v>
      </c>
      <c r="O20" s="9"/>
      <c r="P20" s="9" t="s">
        <v>106</v>
      </c>
      <c r="Q20" s="9"/>
      <c r="R20" s="9"/>
      <c r="S20" s="9"/>
      <c r="T20" s="9" t="s">
        <v>106</v>
      </c>
      <c r="U20" s="9"/>
      <c r="V20" s="9"/>
      <c r="W20" s="9" t="str">
        <f>IF(O20="","",IF(O20=Q20,"1",IF(O20&gt;Q20,"2","0")))</f>
        <v/>
      </c>
      <c r="X20" s="1" t="s">
        <v>106</v>
      </c>
      <c r="Y20" s="9" t="str">
        <f>IF(Q20="","",IF(O20=Q20,"1",IF(O20&lt;Q20,"2","0")))</f>
        <v/>
      </c>
    </row>
    <row r="21" spans="1:25" s="10" customFormat="1" x14ac:dyDescent="0.2">
      <c r="A21" s="78"/>
      <c r="B21"/>
      <c r="C21" s="31"/>
      <c r="D21"/>
      <c r="E21"/>
      <c r="F21"/>
      <c r="G21"/>
      <c r="H21"/>
      <c r="I21"/>
      <c r="J21"/>
      <c r="K21"/>
      <c r="L21"/>
      <c r="M21"/>
      <c r="N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x14ac:dyDescent="0.2">
      <c r="A22"/>
      <c r="B22" s="11" t="str">
        <f>T($B$9)</f>
        <v>TV Vaihingen/Enz</v>
      </c>
      <c r="C22" s="88" t="s">
        <v>105</v>
      </c>
      <c r="D22" s="11" t="str">
        <f>T($B$11)</f>
        <v>TV Hohenklingen</v>
      </c>
      <c r="E22" s="11"/>
      <c r="F22" s="11"/>
      <c r="G22" s="11"/>
      <c r="H22" s="11"/>
      <c r="I22" s="11"/>
      <c r="J22" s="11"/>
      <c r="K22" s="11"/>
      <c r="L22" s="11"/>
      <c r="M22" s="11"/>
      <c r="N22" s="11" t="str">
        <f>T($B$14)</f>
        <v>NLV Vaihingen</v>
      </c>
      <c r="O22" s="9"/>
      <c r="P22" s="9" t="s">
        <v>106</v>
      </c>
      <c r="Q22" s="9"/>
      <c r="R22" s="9"/>
      <c r="S22" s="9"/>
      <c r="T22" s="9" t="s">
        <v>106</v>
      </c>
      <c r="U22" s="9"/>
      <c r="V22" s="9"/>
      <c r="W22" s="9" t="str">
        <f>IF(O22="","",IF(O22=Q22,"1",IF(O22&gt;Q22,"2","0")))</f>
        <v/>
      </c>
      <c r="X22" s="1" t="s">
        <v>106</v>
      </c>
      <c r="Y22" s="9" t="str">
        <f>IF(Q22="","",IF(O22=Q22,"1",IF(O22&lt;Q22,"2","0")))</f>
        <v/>
      </c>
    </row>
    <row r="23" spans="1:25" s="10" customFormat="1" x14ac:dyDescent="0.2">
      <c r="A23" s="78"/>
      <c r="B23" s="11" t="str">
        <f>T($B$14)</f>
        <v>NLV Vaihingen</v>
      </c>
      <c r="C23" s="88" t="s">
        <v>105</v>
      </c>
      <c r="D23" s="11" t="str">
        <f>T($B$12)</f>
        <v>TV Ochsenbach</v>
      </c>
      <c r="E23" s="11"/>
      <c r="F23" s="11"/>
      <c r="G23" s="11"/>
      <c r="H23" s="11"/>
      <c r="I23" s="11"/>
      <c r="J23" s="11"/>
      <c r="K23" s="11"/>
      <c r="L23" s="11"/>
      <c r="M23" s="11"/>
      <c r="N23" s="11" t="str">
        <f>T($B$13)</f>
        <v>TSV Schwieberdingen a.K.</v>
      </c>
      <c r="O23" s="9"/>
      <c r="P23" s="9" t="s">
        <v>106</v>
      </c>
      <c r="Q23" s="9"/>
      <c r="R23" s="9"/>
      <c r="S23" s="9"/>
      <c r="T23" s="9" t="s">
        <v>106</v>
      </c>
      <c r="U23" s="9"/>
      <c r="V23" s="9"/>
      <c r="W23" s="9" t="str">
        <f>IF(O23="","",IF(O23=Q23,"1",IF(O23&gt;Q23,"2","0")))</f>
        <v/>
      </c>
      <c r="X23" s="1" t="s">
        <v>106</v>
      </c>
      <c r="Y23" s="9" t="str">
        <f>IF(Q23="","",IF(O23=Q23,"1",IF(O23&lt;Q23,"2","0")))</f>
        <v/>
      </c>
    </row>
    <row r="24" spans="1:25" s="10" customFormat="1" x14ac:dyDescent="0.2">
      <c r="A24" s="78"/>
      <c r="B24" s="11" t="str">
        <f>T($B$10)</f>
        <v>TSV Kleinvillars</v>
      </c>
      <c r="C24" s="88" t="s">
        <v>105</v>
      </c>
      <c r="D24" s="11" t="str">
        <f>T($B$13)</f>
        <v>TSV Schwieberdingen a.K.</v>
      </c>
      <c r="E24" s="11"/>
      <c r="F24" s="11"/>
      <c r="G24" s="11"/>
      <c r="H24" s="11"/>
      <c r="I24" s="11"/>
      <c r="J24" s="11"/>
      <c r="K24" s="11"/>
      <c r="L24" s="11"/>
      <c r="M24" s="11"/>
      <c r="N24" s="11" t="str">
        <f>T($B$11)</f>
        <v>TV Hohenklingen</v>
      </c>
      <c r="O24" s="9"/>
      <c r="P24" s="9" t="s">
        <v>106</v>
      </c>
      <c r="Q24" s="9"/>
      <c r="R24" s="9"/>
      <c r="S24" s="9"/>
      <c r="T24" s="9" t="s">
        <v>106</v>
      </c>
      <c r="U24" s="9"/>
      <c r="V24" s="9"/>
      <c r="W24" s="9" t="str">
        <f>IF(O24="","",IF(O24=Q24,"1",IF(O24&gt;Q24,"2","0")))</f>
        <v/>
      </c>
      <c r="X24" s="1" t="s">
        <v>106</v>
      </c>
      <c r="Y24" s="9" t="str">
        <f>IF(Q24="","",IF(O24=Q24,"1",IF(O24&lt;Q24,"2","0")))</f>
        <v/>
      </c>
    </row>
    <row r="26" spans="1:25" x14ac:dyDescent="0.2">
      <c r="A26" s="78"/>
      <c r="B26" s="5" t="str">
        <f>T($B$14)</f>
        <v>NLV Vaihingen</v>
      </c>
      <c r="C26" s="88" t="s">
        <v>105</v>
      </c>
      <c r="D26" s="5" t="str">
        <f>T($B$9)</f>
        <v>TV Vaihingen/Enz</v>
      </c>
      <c r="E26" s="5"/>
      <c r="F26" s="5"/>
      <c r="G26" s="5"/>
      <c r="H26" s="5"/>
      <c r="I26" s="5"/>
      <c r="J26" s="5"/>
      <c r="K26" s="5"/>
      <c r="L26" s="5"/>
      <c r="M26" s="5"/>
      <c r="N26" s="5" t="str">
        <f>T($B$12)</f>
        <v>TV Ochsenbach</v>
      </c>
      <c r="P26" s="9" t="s">
        <v>106</v>
      </c>
      <c r="R26" s="2"/>
      <c r="T26" s="9" t="s">
        <v>106</v>
      </c>
      <c r="V26" s="2"/>
      <c r="W26" s="9" t="str">
        <f>IF(O26="","",IF(O26=Q26,"1",IF(O26&gt;Q26,"2","0")))</f>
        <v/>
      </c>
      <c r="X26" s="1" t="s">
        <v>106</v>
      </c>
      <c r="Y26" s="9" t="str">
        <f>IF(Q26="","",IF(O26=Q26,"1",IF(O26&lt;Q26,"2","0")))</f>
        <v/>
      </c>
    </row>
    <row r="27" spans="1:25" s="10" customFormat="1" x14ac:dyDescent="0.2">
      <c r="A27" s="78"/>
      <c r="B27" s="11" t="str">
        <f>T($B$10)</f>
        <v>TSV Kleinvillars</v>
      </c>
      <c r="C27" s="88" t="s">
        <v>105</v>
      </c>
      <c r="D27" s="11" t="str">
        <f>T($B$11)</f>
        <v>TV Hohenklingen</v>
      </c>
      <c r="E27" s="11"/>
      <c r="F27" s="11"/>
      <c r="G27" s="11"/>
      <c r="H27" s="11"/>
      <c r="I27" s="11"/>
      <c r="J27" s="11"/>
      <c r="K27" s="11"/>
      <c r="L27" s="11"/>
      <c r="M27" s="11"/>
      <c r="N27" s="11" t="str">
        <f>T($B$13)</f>
        <v>TSV Schwieberdingen a.K.</v>
      </c>
      <c r="O27" s="9"/>
      <c r="P27" s="9" t="s">
        <v>106</v>
      </c>
      <c r="Q27" s="9"/>
      <c r="R27" s="9"/>
      <c r="S27" s="9"/>
      <c r="T27" s="9" t="s">
        <v>106</v>
      </c>
      <c r="U27" s="9"/>
      <c r="V27" s="9"/>
      <c r="W27" s="9" t="str">
        <f>IF(O27="","",IF(O27=Q27,"1",IF(O27&gt;Q27,"2","0")))</f>
        <v/>
      </c>
      <c r="X27" s="1" t="s">
        <v>106</v>
      </c>
      <c r="Y27" s="9" t="str">
        <f>IF(Q27="","",IF(O27=Q27,"1",IF(O27&lt;Q27,"2","0")))</f>
        <v/>
      </c>
    </row>
    <row r="28" spans="1:25" x14ac:dyDescent="0.2">
      <c r="A28" s="78"/>
      <c r="B28" s="5" t="str">
        <f>T($B$12)</f>
        <v>TV Ochsenbach</v>
      </c>
      <c r="C28" s="88" t="s">
        <v>105</v>
      </c>
      <c r="D28" s="5" t="str">
        <f>T($B$13)</f>
        <v>TSV Schwieberdingen a.K.</v>
      </c>
      <c r="E28" s="5"/>
      <c r="F28" s="5"/>
      <c r="G28" s="5"/>
      <c r="H28" s="5"/>
      <c r="I28" s="5"/>
      <c r="J28" s="5"/>
      <c r="K28" s="5"/>
      <c r="L28" s="5"/>
      <c r="M28" s="5"/>
      <c r="N28" s="5" t="str">
        <f>T($B$9)</f>
        <v>TV Vaihingen/Enz</v>
      </c>
      <c r="P28" s="9" t="s">
        <v>106</v>
      </c>
      <c r="R28" s="9"/>
      <c r="T28" s="9" t="s">
        <v>106</v>
      </c>
      <c r="V28" s="9"/>
      <c r="W28" s="9" t="str">
        <f>IF(O28="","",IF(O28=Q28,"1",IF(O28&gt;Q28,"2","0")))</f>
        <v/>
      </c>
      <c r="X28" s="1" t="s">
        <v>106</v>
      </c>
      <c r="Y28" s="9" t="str">
        <f>IF(Q28="","",IF(O28=Q28,"1",IF(O28&lt;Q28,"2","0")))</f>
        <v/>
      </c>
    </row>
    <row r="30" spans="1:25" s="9" customFormat="1" x14ac:dyDescent="0.2">
      <c r="A30" s="78"/>
      <c r="B30" s="11" t="str">
        <f>T($B$11)</f>
        <v>TV Hohenklingen</v>
      </c>
      <c r="C30" s="88" t="s">
        <v>105</v>
      </c>
      <c r="D30" s="11" t="str">
        <f>T($B$14)</f>
        <v>NLV Vaihingen</v>
      </c>
      <c r="E30" s="11"/>
      <c r="F30" s="11"/>
      <c r="G30" s="11"/>
      <c r="H30" s="11"/>
      <c r="I30" s="11"/>
      <c r="J30" s="11"/>
      <c r="K30" s="11"/>
      <c r="L30" s="11"/>
      <c r="M30" s="11"/>
      <c r="N30" s="11" t="str">
        <f>T($B$10)</f>
        <v>TSV Kleinvillars</v>
      </c>
      <c r="P30" s="9" t="s">
        <v>106</v>
      </c>
      <c r="T30" s="9" t="s">
        <v>106</v>
      </c>
      <c r="W30" s="9" t="str">
        <f>IF(O30="","",IF(O30=Q30,"1",IF(O30&gt;Q30,"2","0")))</f>
        <v/>
      </c>
      <c r="X30" s="1" t="s">
        <v>106</v>
      </c>
      <c r="Y30" s="9" t="str">
        <f>IF(Q30="","",IF(O30=Q30,"1",IF(O30&lt;Q30,"2","0")))</f>
        <v/>
      </c>
    </row>
    <row r="31" spans="1:25" s="8" customFormat="1" x14ac:dyDescent="0.2">
      <c r="A31" s="78"/>
      <c r="B31" s="11" t="str">
        <f>T($B$13)</f>
        <v>TSV Schwieberdingen a.K.</v>
      </c>
      <c r="C31" s="88" t="s">
        <v>105</v>
      </c>
      <c r="D31" s="11" t="str">
        <f>T($B$9)</f>
        <v>TV Vaihingen/Enz</v>
      </c>
      <c r="E31" s="11"/>
      <c r="F31" s="11"/>
      <c r="G31" s="11"/>
      <c r="H31" s="11"/>
      <c r="I31" s="11"/>
      <c r="J31" s="11"/>
      <c r="K31" s="11"/>
      <c r="L31" s="11"/>
      <c r="M31" s="11"/>
      <c r="N31" s="11" t="str">
        <f>T($B$11)</f>
        <v>TV Hohenklingen</v>
      </c>
      <c r="O31" s="9"/>
      <c r="P31" s="9" t="s">
        <v>106</v>
      </c>
      <c r="Q31" s="9"/>
      <c r="R31" s="9"/>
      <c r="S31" s="9"/>
      <c r="T31" s="9" t="s">
        <v>106</v>
      </c>
      <c r="U31" s="9"/>
      <c r="V31" s="9"/>
      <c r="W31" s="9" t="str">
        <f>IF(O31="","",IF(O31=Q31,"1",IF(O31&gt;Q31,"2","0")))</f>
        <v/>
      </c>
      <c r="X31" s="1" t="s">
        <v>106</v>
      </c>
      <c r="Y31" s="9" t="str">
        <f>IF(Q31="","",IF(O31=Q31,"1",IF(O31&lt;Q31,"2","0")))</f>
        <v/>
      </c>
    </row>
    <row r="32" spans="1:25" x14ac:dyDescent="0.2">
      <c r="A32" s="78"/>
      <c r="B32" s="5" t="str">
        <f>T($B$12)</f>
        <v>TV Ochsenbach</v>
      </c>
      <c r="C32" s="88" t="s">
        <v>105</v>
      </c>
      <c r="D32" s="5" t="str">
        <f>T($B$10)</f>
        <v>TSV Kleinvillars</v>
      </c>
      <c r="E32" s="5"/>
      <c r="F32" s="5"/>
      <c r="G32" s="5"/>
      <c r="H32" s="5"/>
      <c r="I32" s="5"/>
      <c r="J32" s="5"/>
      <c r="K32" s="5"/>
      <c r="L32" s="5"/>
      <c r="M32" s="5"/>
      <c r="N32" s="5" t="str">
        <f>T($B$14)</f>
        <v>NLV Vaihingen</v>
      </c>
      <c r="P32" s="9" t="s">
        <v>106</v>
      </c>
      <c r="T32" s="9" t="s">
        <v>106</v>
      </c>
      <c r="W32" s="9" t="str">
        <f>IF(O32="","",IF(O32=Q32,"1",IF(O32&gt;Q32,"2","0")))</f>
        <v/>
      </c>
      <c r="X32" s="1" t="s">
        <v>106</v>
      </c>
      <c r="Y32" s="9" t="str">
        <f>IF(Q32="","",IF(O32=Q32,"1",IF(O32&lt;Q32,"2","0")))</f>
        <v/>
      </c>
    </row>
    <row r="34" spans="1:25" x14ac:dyDescent="0.2">
      <c r="A34" s="78"/>
      <c r="B34" s="5" t="str">
        <f>T($B$13)</f>
        <v>TSV Schwieberdingen a.K.</v>
      </c>
      <c r="C34" s="88" t="s">
        <v>105</v>
      </c>
      <c r="D34" s="5" t="str">
        <f>T($B$11)</f>
        <v>TV Hohenklingen</v>
      </c>
      <c r="E34" s="5"/>
      <c r="F34" s="5"/>
      <c r="G34" s="5"/>
      <c r="H34" s="5"/>
      <c r="I34" s="5"/>
      <c r="J34" s="5"/>
      <c r="K34" s="5"/>
      <c r="L34" s="5"/>
      <c r="M34" s="5"/>
      <c r="N34" s="5" t="str">
        <f>T($B$9)</f>
        <v>TV Vaihingen/Enz</v>
      </c>
      <c r="P34" s="9" t="s">
        <v>106</v>
      </c>
      <c r="R34" s="2"/>
      <c r="T34" s="9" t="s">
        <v>106</v>
      </c>
      <c r="V34" s="2"/>
      <c r="W34" s="9" t="str">
        <f>IF(O34="","",IF(O34=Q34,"1",IF(O34&gt;Q34,"2","0")))</f>
        <v/>
      </c>
      <c r="X34" s="1" t="s">
        <v>106</v>
      </c>
      <c r="Y34" s="9" t="str">
        <f>IF(Q34="","",IF(O34=Q34,"1",IF(O34&lt;Q34,"2","0")))</f>
        <v/>
      </c>
    </row>
    <row r="35" spans="1:25" x14ac:dyDescent="0.2">
      <c r="A35" s="78"/>
      <c r="B35" s="5" t="str">
        <f>T($B$10)</f>
        <v>TSV Kleinvillars</v>
      </c>
      <c r="C35" s="88" t="s">
        <v>105</v>
      </c>
      <c r="D35" s="5" t="str">
        <f>T($B$14)</f>
        <v>NLV Vaihingen</v>
      </c>
      <c r="E35" s="5"/>
      <c r="F35" s="5"/>
      <c r="G35" s="5"/>
      <c r="H35" s="5"/>
      <c r="I35" s="5"/>
      <c r="J35" s="5"/>
      <c r="K35" s="5"/>
      <c r="L35" s="5"/>
      <c r="M35" s="5"/>
      <c r="N35" s="5" t="str">
        <f>T($B$12)</f>
        <v>TV Ochsenbach</v>
      </c>
      <c r="P35" s="9" t="s">
        <v>106</v>
      </c>
      <c r="R35" s="9"/>
      <c r="T35" s="9" t="s">
        <v>106</v>
      </c>
      <c r="V35" s="9"/>
      <c r="W35" s="9" t="str">
        <f>IF(O35="","",IF(O35=Q35,"1",IF(O35&gt;Q35,"2","0")))</f>
        <v/>
      </c>
      <c r="X35" s="1" t="s">
        <v>106</v>
      </c>
      <c r="Y35" s="9" t="str">
        <f>IF(Q35="","",IF(O35=Q35,"1",IF(O35&lt;Q35,"2","0")))</f>
        <v/>
      </c>
    </row>
    <row r="36" spans="1:25" s="10" customFormat="1" x14ac:dyDescent="0.2">
      <c r="A36" s="78"/>
      <c r="B36" s="11" t="str">
        <f>T($B$12)</f>
        <v>TV Ochsenbach</v>
      </c>
      <c r="C36" s="88" t="s">
        <v>105</v>
      </c>
      <c r="D36" s="11" t="str">
        <f>T($B$9)</f>
        <v>TV Vaihingen/Enz</v>
      </c>
      <c r="E36" s="11"/>
      <c r="F36" s="11"/>
      <c r="G36" s="11"/>
      <c r="H36" s="11"/>
      <c r="I36" s="11"/>
      <c r="J36" s="11"/>
      <c r="K36" s="11"/>
      <c r="L36" s="11"/>
      <c r="M36" s="11"/>
      <c r="N36" s="11" t="str">
        <f>T($B$10)</f>
        <v>TSV Kleinvillars</v>
      </c>
      <c r="O36" s="9"/>
      <c r="P36" s="9" t="s">
        <v>106</v>
      </c>
      <c r="Q36" s="9"/>
      <c r="R36" s="9"/>
      <c r="S36" s="9"/>
      <c r="T36" s="9" t="s">
        <v>106</v>
      </c>
      <c r="U36" s="9"/>
      <c r="V36" s="9"/>
      <c r="W36" s="9" t="str">
        <f>IF(O36="","",IF(O36=Q36,"1",IF(O36&gt;Q36,"2","0")))</f>
        <v/>
      </c>
      <c r="X36" s="1" t="s">
        <v>106</v>
      </c>
      <c r="Y36" s="9" t="str">
        <f>IF(Q36="","",IF(O36=Q36,"1",IF(O36&lt;Q36,"2","0")))</f>
        <v/>
      </c>
    </row>
    <row r="38" spans="1:25" x14ac:dyDescent="0.2">
      <c r="A38" s="78"/>
      <c r="B38" s="5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R38" s="2"/>
      <c r="V38" s="2"/>
      <c r="W38" s="9"/>
      <c r="Y38" s="9"/>
    </row>
    <row r="39" spans="1:25" s="3" customFormat="1" x14ac:dyDescent="0.2">
      <c r="A39" s="85" t="s">
        <v>91</v>
      </c>
      <c r="B39" s="255">
        <f>Spielplan!G16</f>
        <v>43435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x14ac:dyDescent="0.2">
      <c r="A40" s="85" t="s">
        <v>146</v>
      </c>
      <c r="B40" s="255" t="str">
        <f>Spielplan!G18</f>
        <v>TSV Kleinvillars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x14ac:dyDescent="0.2">
      <c r="A41" s="85" t="s">
        <v>92</v>
      </c>
      <c r="B41" s="8" t="s">
        <v>164</v>
      </c>
      <c r="C41" s="8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x14ac:dyDescent="0.2">
      <c r="A42" s="85" t="s">
        <v>93</v>
      </c>
      <c r="B42" s="236" t="s">
        <v>246</v>
      </c>
      <c r="C42" s="8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x14ac:dyDescent="0.2">
      <c r="A43" s="85" t="s">
        <v>94</v>
      </c>
      <c r="B43" s="255" t="str">
        <f>Spielplan!G17</f>
        <v>10 Uhr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x14ac:dyDescent="0.2">
      <c r="A44" s="85" t="s">
        <v>95</v>
      </c>
      <c r="B44" s="159" t="s">
        <v>165</v>
      </c>
      <c r="C44" s="8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x14ac:dyDescent="0.2">
      <c r="A45" s="85" t="s">
        <v>96</v>
      </c>
      <c r="B45" s="3" t="str">
        <f>Spielplan!$E$2</f>
        <v>Vorrunde Gruppe B</v>
      </c>
      <c r="C45" s="8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8" customFormat="1" x14ac:dyDescent="0.2">
      <c r="A46" s="85" t="s">
        <v>97</v>
      </c>
      <c r="B46" s="2"/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1"/>
      <c r="Y46" s="9"/>
    </row>
    <row r="47" spans="1:25" s="8" customFormat="1" x14ac:dyDescent="0.2">
      <c r="A47" s="78"/>
      <c r="B47" s="2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9"/>
      <c r="S47" s="2"/>
      <c r="T47" s="2"/>
      <c r="U47" s="2"/>
      <c r="V47" s="9"/>
      <c r="W47" s="9"/>
      <c r="X47" s="1"/>
      <c r="Y47" s="9"/>
    </row>
    <row r="48" spans="1:25" s="8" customFormat="1" x14ac:dyDescent="0.2">
      <c r="A48" s="87" t="s">
        <v>99</v>
      </c>
      <c r="B48" s="2" t="s">
        <v>100</v>
      </c>
      <c r="C48" s="7"/>
      <c r="D48" s="3" t="s">
        <v>101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102</v>
      </c>
      <c r="O48" s="1"/>
      <c r="P48" s="2" t="s">
        <v>103</v>
      </c>
      <c r="Q48" s="2"/>
      <c r="R48" s="9"/>
      <c r="S48" s="1"/>
      <c r="T48" s="2" t="s">
        <v>152</v>
      </c>
      <c r="U48" s="2"/>
      <c r="V48" s="9"/>
      <c r="W48" s="2"/>
      <c r="X48" s="2" t="s">
        <v>104</v>
      </c>
      <c r="Y48" s="2"/>
    </row>
    <row r="49" spans="1:25" s="8" customFormat="1" x14ac:dyDescent="0.2">
      <c r="A49" s="78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0" customFormat="1" x14ac:dyDescent="0.2">
      <c r="A50" s="78" t="str">
        <f>T(B43)</f>
        <v>10 Uhr</v>
      </c>
      <c r="B50" s="11" t="str">
        <f>T($B$10)</f>
        <v>TSV Kleinvillars</v>
      </c>
      <c r="C50" s="88" t="s">
        <v>105</v>
      </c>
      <c r="D50" s="11" t="str">
        <f>T($B$9)</f>
        <v>TV Vaihingen/Enz</v>
      </c>
      <c r="F50" s="11"/>
      <c r="G50" s="11"/>
      <c r="H50" s="11"/>
      <c r="I50" s="11"/>
      <c r="J50" s="11"/>
      <c r="K50" s="11"/>
      <c r="L50" s="11"/>
      <c r="M50" s="11"/>
      <c r="N50" s="11" t="str">
        <f>T($B$13)</f>
        <v>TSV Schwieberdingen a.K.</v>
      </c>
      <c r="O50" s="9"/>
      <c r="P50" s="9" t="s">
        <v>106</v>
      </c>
      <c r="Q50" s="9"/>
      <c r="R50" s="9"/>
      <c r="S50" s="9"/>
      <c r="T50" s="9" t="s">
        <v>106</v>
      </c>
      <c r="U50" s="9"/>
      <c r="V50" s="9"/>
      <c r="W50" s="9" t="str">
        <f>IF(O50="","",IF(O50=Q50,"1",IF(O50&gt;Q50,"2","0")))</f>
        <v/>
      </c>
      <c r="X50" s="1" t="s">
        <v>106</v>
      </c>
      <c r="Y50" s="9" t="str">
        <f>IF(Q50="","",IF(O50=Q50,"1",IF(O50&lt;Q50,"2","0")))</f>
        <v/>
      </c>
    </row>
    <row r="51" spans="1:25" s="10" customFormat="1" x14ac:dyDescent="0.2">
      <c r="A51" s="78"/>
      <c r="B51" s="11" t="str">
        <f>T($B$12)</f>
        <v>TV Ochsenbach</v>
      </c>
      <c r="C51" s="88" t="s">
        <v>105</v>
      </c>
      <c r="D51" s="11" t="str">
        <f>T($B$11)</f>
        <v>TV Hohenklingen</v>
      </c>
      <c r="F51" s="11"/>
      <c r="G51" s="11"/>
      <c r="H51" s="11"/>
      <c r="I51" s="11"/>
      <c r="J51" s="11"/>
      <c r="K51" s="11"/>
      <c r="L51" s="11"/>
      <c r="M51" s="11"/>
      <c r="N51" s="11" t="str">
        <f>T($B$9)</f>
        <v>TV Vaihingen/Enz</v>
      </c>
      <c r="O51" s="9"/>
      <c r="P51" s="9" t="s">
        <v>106</v>
      </c>
      <c r="Q51" s="9"/>
      <c r="R51" s="9"/>
      <c r="S51" s="9"/>
      <c r="T51" s="9" t="s">
        <v>106</v>
      </c>
      <c r="U51" s="9"/>
      <c r="V51" s="9"/>
      <c r="W51" s="9" t="str">
        <f>IF(O51="","",IF(O51=Q51,"1",IF(O51&gt;Q51,"2","0")))</f>
        <v/>
      </c>
      <c r="X51" s="1" t="s">
        <v>106</v>
      </c>
      <c r="Y51" s="9" t="str">
        <f>IF(Q51="","",IF(O51=Q51,"1",IF(O51&lt;Q51,"2","0")))</f>
        <v/>
      </c>
    </row>
    <row r="52" spans="1:25" s="10" customFormat="1" x14ac:dyDescent="0.2">
      <c r="A52" s="78"/>
      <c r="B52" s="11" t="str">
        <f>T($B$14)</f>
        <v>NLV Vaihingen</v>
      </c>
      <c r="C52" s="88" t="s">
        <v>105</v>
      </c>
      <c r="D52" s="11" t="str">
        <f>T($B$13)</f>
        <v>TSV Schwieberdingen a.K.</v>
      </c>
      <c r="F52" s="11"/>
      <c r="G52" s="11"/>
      <c r="H52" s="11"/>
      <c r="I52" s="11"/>
      <c r="J52" s="11"/>
      <c r="K52" s="11"/>
      <c r="L52" s="11"/>
      <c r="M52" s="11"/>
      <c r="N52" s="11" t="str">
        <f>T($B$10)</f>
        <v>TSV Kleinvillars</v>
      </c>
      <c r="O52" s="9"/>
      <c r="P52" s="9" t="s">
        <v>106</v>
      </c>
      <c r="Q52" s="9"/>
      <c r="R52" s="9"/>
      <c r="S52" s="9"/>
      <c r="T52" s="9" t="s">
        <v>106</v>
      </c>
      <c r="U52" s="9"/>
      <c r="V52" s="9"/>
      <c r="W52" s="9" t="str">
        <f>IF(O52="","",IF(O52=Q52,"1",IF(O52&gt;Q52,"2","0")))</f>
        <v/>
      </c>
      <c r="X52" s="1" t="s">
        <v>106</v>
      </c>
      <c r="Y52" s="9" t="str">
        <f>IF(Q52="","",IF(O52=Q52,"1",IF(O52&lt;Q52,"2","0")))</f>
        <v/>
      </c>
    </row>
    <row r="53" spans="1:25" s="10" customFormat="1" x14ac:dyDescent="0.2">
      <c r="A53" s="78"/>
      <c r="B53"/>
      <c r="C53" s="31"/>
      <c r="D53"/>
      <c r="F53"/>
      <c r="G53"/>
      <c r="H53"/>
      <c r="I53"/>
      <c r="J53"/>
      <c r="K53"/>
      <c r="L53"/>
      <c r="M53"/>
      <c r="N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2">
      <c r="A54"/>
      <c r="B54" s="11" t="str">
        <f>T($B$11)</f>
        <v>TV Hohenklingen</v>
      </c>
      <c r="C54" s="88" t="s">
        <v>105</v>
      </c>
      <c r="D54" s="11" t="str">
        <f>T($B$9)</f>
        <v>TV Vaihingen/Enz</v>
      </c>
      <c r="F54" s="11"/>
      <c r="G54" s="11"/>
      <c r="H54" s="11"/>
      <c r="I54" s="11"/>
      <c r="J54" s="11"/>
      <c r="K54" s="11"/>
      <c r="L54" s="11"/>
      <c r="M54" s="11"/>
      <c r="N54" s="11" t="str">
        <f>T($B$14)</f>
        <v>NLV Vaihingen</v>
      </c>
      <c r="O54" s="9"/>
      <c r="P54" s="9" t="s">
        <v>106</v>
      </c>
      <c r="Q54" s="9"/>
      <c r="R54" s="9"/>
      <c r="S54" s="9"/>
      <c r="T54" s="9" t="s">
        <v>106</v>
      </c>
      <c r="U54" s="9"/>
      <c r="V54" s="9"/>
      <c r="W54" s="9" t="str">
        <f>IF(O54="","",IF(O54=Q54,"1",IF(O54&gt;Q54,"2","0")))</f>
        <v/>
      </c>
      <c r="X54" s="1" t="s">
        <v>106</v>
      </c>
      <c r="Y54" s="9" t="str">
        <f>IF(Q54="","",IF(O54=Q54,"1",IF(O54&lt;Q54,"2","0")))</f>
        <v/>
      </c>
    </row>
    <row r="55" spans="1:25" s="10" customFormat="1" x14ac:dyDescent="0.2">
      <c r="A55" s="78"/>
      <c r="B55" s="11" t="str">
        <f>T($B$12)</f>
        <v>TV Ochsenbach</v>
      </c>
      <c r="C55" s="88" t="s">
        <v>105</v>
      </c>
      <c r="D55" s="11" t="str">
        <f>T($B$14)</f>
        <v>NLV Vaihingen</v>
      </c>
      <c r="F55" s="11"/>
      <c r="G55" s="11"/>
      <c r="H55" s="11"/>
      <c r="I55" s="11"/>
      <c r="J55" s="11"/>
      <c r="K55" s="11"/>
      <c r="L55" s="11"/>
      <c r="M55" s="11"/>
      <c r="N55" s="11" t="str">
        <f>T($B$13)</f>
        <v>TSV Schwieberdingen a.K.</v>
      </c>
      <c r="O55" s="9"/>
      <c r="P55" s="9" t="s">
        <v>106</v>
      </c>
      <c r="Q55" s="9"/>
      <c r="R55" s="9"/>
      <c r="S55" s="9"/>
      <c r="T55" s="9" t="s">
        <v>106</v>
      </c>
      <c r="U55" s="9"/>
      <c r="V55" s="9"/>
      <c r="W55" s="9" t="str">
        <f>IF(O55="","",IF(O55=Q55,"1",IF(O55&gt;Q55,"2","0")))</f>
        <v/>
      </c>
      <c r="X55" s="1" t="s">
        <v>106</v>
      </c>
      <c r="Y55" s="9" t="str">
        <f>IF(Q55="","",IF(O55=Q55,"1",IF(O55&lt;Q55,"2","0")))</f>
        <v/>
      </c>
    </row>
    <row r="56" spans="1:25" s="10" customFormat="1" x14ac:dyDescent="0.2">
      <c r="A56" s="78"/>
      <c r="B56" s="11" t="str">
        <f>T($B$13)</f>
        <v>TSV Schwieberdingen a.K.</v>
      </c>
      <c r="C56" s="88" t="s">
        <v>105</v>
      </c>
      <c r="D56" s="11" t="str">
        <f>T($B$10)</f>
        <v>TSV Kleinvillars</v>
      </c>
      <c r="F56" s="11"/>
      <c r="G56" s="11"/>
      <c r="H56" s="11"/>
      <c r="I56" s="11"/>
      <c r="J56" s="11"/>
      <c r="K56" s="11"/>
      <c r="L56" s="11"/>
      <c r="M56" s="11"/>
      <c r="N56" s="11" t="str">
        <f>T($B$11)</f>
        <v>TV Hohenklingen</v>
      </c>
      <c r="O56" s="9"/>
      <c r="P56" s="9" t="s">
        <v>106</v>
      </c>
      <c r="Q56" s="9"/>
      <c r="R56" s="9"/>
      <c r="S56" s="9"/>
      <c r="T56" s="9" t="s">
        <v>106</v>
      </c>
      <c r="U56" s="9"/>
      <c r="V56" s="9"/>
      <c r="W56" s="9" t="str">
        <f>IF(O56="","",IF(O56=Q56,"1",IF(O56&gt;Q56,"2","0")))</f>
        <v/>
      </c>
      <c r="X56" s="1" t="s">
        <v>106</v>
      </c>
      <c r="Y56" s="9" t="str">
        <f>IF(Q56="","",IF(O56=Q56,"1",IF(O56&lt;Q56,"2","0")))</f>
        <v/>
      </c>
    </row>
    <row r="58" spans="1:25" x14ac:dyDescent="0.2">
      <c r="A58" s="78"/>
      <c r="B58" s="5" t="str">
        <f>T($B$9)</f>
        <v>TV Vaihingen/Enz</v>
      </c>
      <c r="C58" s="88" t="s">
        <v>105</v>
      </c>
      <c r="D58" s="5" t="str">
        <f>T($B$14)</f>
        <v>NLV Vaihingen</v>
      </c>
      <c r="F58" s="5"/>
      <c r="G58" s="5"/>
      <c r="H58" s="5"/>
      <c r="I58" s="5"/>
      <c r="J58" s="5"/>
      <c r="K58" s="5"/>
      <c r="L58" s="5"/>
      <c r="M58" s="5"/>
      <c r="N58" s="5" t="str">
        <f>T($B$12)</f>
        <v>TV Ochsenbach</v>
      </c>
      <c r="P58" s="9" t="s">
        <v>106</v>
      </c>
      <c r="R58" s="2"/>
      <c r="T58" s="9" t="s">
        <v>106</v>
      </c>
      <c r="V58" s="2"/>
      <c r="W58" s="9" t="str">
        <f>IF(O58="","",IF(O58=Q58,"1",IF(O58&gt;Q58,"2","0")))</f>
        <v/>
      </c>
      <c r="X58" s="1" t="s">
        <v>106</v>
      </c>
      <c r="Y58" s="9" t="str">
        <f>IF(Q58="","",IF(O58=Q58,"1",IF(O58&lt;Q58,"2","0")))</f>
        <v/>
      </c>
    </row>
    <row r="59" spans="1:25" s="10" customFormat="1" x14ac:dyDescent="0.2">
      <c r="A59" s="78"/>
      <c r="B59" s="11" t="str">
        <f>T($B$11)</f>
        <v>TV Hohenklingen</v>
      </c>
      <c r="C59" s="88" t="s">
        <v>105</v>
      </c>
      <c r="D59" s="11" t="str">
        <f>T($B$10)</f>
        <v>TSV Kleinvillars</v>
      </c>
      <c r="F59" s="11"/>
      <c r="G59" s="11"/>
      <c r="H59" s="11"/>
      <c r="I59" s="11"/>
      <c r="J59" s="11"/>
      <c r="K59" s="11"/>
      <c r="L59" s="11"/>
      <c r="M59" s="11"/>
      <c r="N59" s="11" t="str">
        <f>T($B$13)</f>
        <v>TSV Schwieberdingen a.K.</v>
      </c>
      <c r="O59" s="9"/>
      <c r="P59" s="9" t="s">
        <v>106</v>
      </c>
      <c r="Q59" s="9"/>
      <c r="R59" s="9"/>
      <c r="S59" s="9"/>
      <c r="T59" s="9" t="s">
        <v>106</v>
      </c>
      <c r="U59" s="9"/>
      <c r="V59" s="9"/>
      <c r="W59" s="9" t="str">
        <f>IF(O59="","",IF(O59=Q59,"1",IF(O59&gt;Q59,"2","0")))</f>
        <v/>
      </c>
      <c r="X59" s="1" t="s">
        <v>106</v>
      </c>
      <c r="Y59" s="9" t="str">
        <f>IF(Q59="","",IF(O59=Q59,"1",IF(O59&lt;Q59,"2","0")))</f>
        <v/>
      </c>
    </row>
    <row r="60" spans="1:25" x14ac:dyDescent="0.2">
      <c r="A60" s="78"/>
      <c r="B60" s="5" t="str">
        <f>T($B$13)</f>
        <v>TSV Schwieberdingen a.K.</v>
      </c>
      <c r="C60" s="88" t="s">
        <v>105</v>
      </c>
      <c r="D60" s="5" t="str">
        <f>T($B$12)</f>
        <v>TV Ochsenbach</v>
      </c>
      <c r="F60" s="5"/>
      <c r="G60" s="5"/>
      <c r="H60" s="5"/>
      <c r="I60" s="5"/>
      <c r="J60" s="5"/>
      <c r="K60" s="5"/>
      <c r="L60" s="5"/>
      <c r="M60" s="5"/>
      <c r="N60" s="5" t="str">
        <f>T($B$9)</f>
        <v>TV Vaihingen/Enz</v>
      </c>
      <c r="P60" s="9" t="s">
        <v>106</v>
      </c>
      <c r="R60" s="9"/>
      <c r="T60" s="9" t="s">
        <v>106</v>
      </c>
      <c r="V60" s="9"/>
      <c r="W60" s="9" t="str">
        <f>IF(O60="","",IF(O60=Q60,"1",IF(O60&gt;Q60,"2","0")))</f>
        <v/>
      </c>
      <c r="X60" s="1" t="s">
        <v>106</v>
      </c>
      <c r="Y60" s="9" t="str">
        <f>IF(Q60="","",IF(O60=Q60,"1",IF(O60&lt;Q60,"2","0")))</f>
        <v/>
      </c>
    </row>
    <row r="62" spans="1:25" s="9" customFormat="1" x14ac:dyDescent="0.2">
      <c r="A62" s="78"/>
      <c r="B62" s="11" t="str">
        <f>T($B$14)</f>
        <v>NLV Vaihingen</v>
      </c>
      <c r="C62" s="88" t="s">
        <v>105</v>
      </c>
      <c r="D62" s="11" t="str">
        <f>T($B$11)</f>
        <v>TV Hohenklingen</v>
      </c>
      <c r="F62" s="11"/>
      <c r="G62" s="11"/>
      <c r="H62" s="11"/>
      <c r="I62" s="11"/>
      <c r="J62" s="11"/>
      <c r="K62" s="11"/>
      <c r="L62" s="11"/>
      <c r="M62" s="11"/>
      <c r="N62" s="11" t="str">
        <f>T($B$10)</f>
        <v>TSV Kleinvillars</v>
      </c>
      <c r="P62" s="9" t="s">
        <v>106</v>
      </c>
      <c r="T62" s="9" t="s">
        <v>106</v>
      </c>
      <c r="W62" s="9" t="str">
        <f>IF(O62="","",IF(O62=Q62,"1",IF(O62&gt;Q62,"2","0")))</f>
        <v/>
      </c>
      <c r="X62" s="1" t="s">
        <v>106</v>
      </c>
      <c r="Y62" s="9" t="str">
        <f>IF(Q62="","",IF(O62=Q62,"1",IF(O62&lt;Q62,"2","0")))</f>
        <v/>
      </c>
    </row>
    <row r="63" spans="1:25" s="8" customFormat="1" x14ac:dyDescent="0.2">
      <c r="A63" s="78"/>
      <c r="B63" s="11" t="str">
        <f>T($B$9)</f>
        <v>TV Vaihingen/Enz</v>
      </c>
      <c r="C63" s="88" t="s">
        <v>105</v>
      </c>
      <c r="D63" s="11" t="str">
        <f>T($B$13)</f>
        <v>TSV Schwieberdingen a.K.</v>
      </c>
      <c r="F63" s="11"/>
      <c r="G63" s="11"/>
      <c r="H63" s="11"/>
      <c r="I63" s="11"/>
      <c r="J63" s="11"/>
      <c r="K63" s="11"/>
      <c r="L63" s="11"/>
      <c r="M63" s="11"/>
      <c r="N63" s="11" t="str">
        <f>T($B$11)</f>
        <v>TV Hohenklingen</v>
      </c>
      <c r="O63" s="9"/>
      <c r="P63" s="9" t="s">
        <v>106</v>
      </c>
      <c r="Q63" s="9"/>
      <c r="R63" s="9"/>
      <c r="S63" s="9"/>
      <c r="T63" s="9" t="s">
        <v>106</v>
      </c>
      <c r="U63" s="9"/>
      <c r="V63" s="9"/>
      <c r="W63" s="9" t="str">
        <f>IF(O63="","",IF(O63=Q63,"1",IF(O63&gt;Q63,"2","0")))</f>
        <v/>
      </c>
      <c r="X63" s="1" t="s">
        <v>106</v>
      </c>
      <c r="Y63" s="9" t="str">
        <f>IF(Q63="","",IF(O63=Q63,"1",IF(O63&lt;Q63,"2","0")))</f>
        <v/>
      </c>
    </row>
    <row r="64" spans="1:25" x14ac:dyDescent="0.2">
      <c r="A64" s="78"/>
      <c r="B64" s="5" t="str">
        <f>T($B$10)</f>
        <v>TSV Kleinvillars</v>
      </c>
      <c r="C64" s="88" t="s">
        <v>105</v>
      </c>
      <c r="D64" s="5" t="str">
        <f>T($B$12)</f>
        <v>TV Ochsenbach</v>
      </c>
      <c r="F64" s="5"/>
      <c r="G64" s="5"/>
      <c r="H64" s="5"/>
      <c r="I64" s="5"/>
      <c r="J64" s="5"/>
      <c r="K64" s="5"/>
      <c r="L64" s="5"/>
      <c r="M64" s="5"/>
      <c r="N64" s="5" t="str">
        <f>T($B$14)</f>
        <v>NLV Vaihingen</v>
      </c>
      <c r="P64" s="9" t="s">
        <v>106</v>
      </c>
      <c r="T64" s="9" t="s">
        <v>106</v>
      </c>
      <c r="W64" s="9" t="str">
        <f>IF(O64="","",IF(O64=Q64,"1",IF(O64&gt;Q64,"2","0")))</f>
        <v/>
      </c>
      <c r="X64" s="1" t="s">
        <v>106</v>
      </c>
      <c r="Y64" s="9" t="str">
        <f>IF(Q64="","",IF(O64=Q64,"1",IF(O64&lt;Q64,"2","0")))</f>
        <v/>
      </c>
    </row>
    <row r="66" spans="1:32" x14ac:dyDescent="0.2">
      <c r="A66" s="78"/>
      <c r="B66" s="5" t="str">
        <f>T($B$11)</f>
        <v>TV Hohenklingen</v>
      </c>
      <c r="C66" s="88" t="s">
        <v>105</v>
      </c>
      <c r="D66" s="5" t="str">
        <f>T($B$13)</f>
        <v>TSV Schwieberdingen a.K.</v>
      </c>
      <c r="F66" s="5"/>
      <c r="G66" s="5"/>
      <c r="H66" s="5"/>
      <c r="I66" s="5"/>
      <c r="J66" s="5"/>
      <c r="K66" s="5"/>
      <c r="L66" s="5"/>
      <c r="M66" s="5"/>
      <c r="N66" s="5" t="str">
        <f>T($B$9)</f>
        <v>TV Vaihingen/Enz</v>
      </c>
      <c r="P66" s="9" t="s">
        <v>106</v>
      </c>
      <c r="R66" s="2"/>
      <c r="T66" s="9" t="s">
        <v>106</v>
      </c>
      <c r="V66" s="2"/>
      <c r="W66" s="9" t="str">
        <f>IF(O66="","",IF(O66=Q66,"1",IF(O66&gt;Q66,"2","0")))</f>
        <v/>
      </c>
      <c r="X66" s="1" t="s">
        <v>106</v>
      </c>
      <c r="Y66" s="9" t="str">
        <f>IF(Q66="","",IF(O66=Q66,"1",IF(O66&lt;Q66,"2","0")))</f>
        <v/>
      </c>
    </row>
    <row r="67" spans="1:32" x14ac:dyDescent="0.2">
      <c r="A67" s="78"/>
      <c r="B67" s="5" t="str">
        <f>T($B$14)</f>
        <v>NLV Vaihingen</v>
      </c>
      <c r="C67" s="88" t="s">
        <v>105</v>
      </c>
      <c r="D67" s="5" t="str">
        <f>T($B$10)</f>
        <v>TSV Kleinvillars</v>
      </c>
      <c r="F67" s="5"/>
      <c r="G67" s="5"/>
      <c r="H67" s="5"/>
      <c r="I67" s="5"/>
      <c r="J67" s="5"/>
      <c r="K67" s="5"/>
      <c r="L67" s="5"/>
      <c r="M67" s="5"/>
      <c r="N67" s="5" t="str">
        <f>T($B$12)</f>
        <v>TV Ochsenbach</v>
      </c>
      <c r="P67" s="9" t="s">
        <v>106</v>
      </c>
      <c r="R67" s="9"/>
      <c r="T67" s="9" t="s">
        <v>106</v>
      </c>
      <c r="V67" s="9"/>
      <c r="W67" s="9" t="str">
        <f>IF(O67="","",IF(O67=Q67,"1",IF(O67&gt;Q67,"2","0")))</f>
        <v/>
      </c>
      <c r="X67" s="1" t="s">
        <v>106</v>
      </c>
      <c r="Y67" s="9" t="str">
        <f>IF(Q67="","",IF(O67=Q67,"1",IF(O67&lt;Q67,"2","0")))</f>
        <v/>
      </c>
    </row>
    <row r="68" spans="1:32" s="10" customFormat="1" x14ac:dyDescent="0.2">
      <c r="A68" s="78"/>
      <c r="B68" s="11" t="str">
        <f>T($B$9)</f>
        <v>TV Vaihingen/Enz</v>
      </c>
      <c r="C68" s="88" t="s">
        <v>105</v>
      </c>
      <c r="D68" s="11" t="str">
        <f>T($B$12)</f>
        <v>TV Ochsenbach</v>
      </c>
      <c r="F68" s="11"/>
      <c r="G68" s="11"/>
      <c r="H68" s="11"/>
      <c r="I68" s="11"/>
      <c r="J68" s="11"/>
      <c r="K68" s="11"/>
      <c r="L68" s="11"/>
      <c r="M68" s="11"/>
      <c r="N68" s="11" t="str">
        <f>T($B$10)</f>
        <v>TSV Kleinvillars</v>
      </c>
      <c r="O68" s="9"/>
      <c r="P68" s="9" t="s">
        <v>106</v>
      </c>
      <c r="Q68" s="9"/>
      <c r="R68" s="9"/>
      <c r="S68" s="9"/>
      <c r="T68" s="9" t="s">
        <v>106</v>
      </c>
      <c r="U68" s="9"/>
      <c r="V68" s="9"/>
      <c r="W68" s="9" t="str">
        <f>IF(O68="","",IF(O68=Q68,"1",IF(O68&gt;Q68,"2","0")))</f>
        <v/>
      </c>
      <c r="X68" s="1" t="s">
        <v>106</v>
      </c>
      <c r="Y68" s="9" t="str">
        <f>IF(Q68="","",IF(O68=Q68,"1",IF(O68&lt;Q68,"2","0")))</f>
        <v/>
      </c>
    </row>
    <row r="70" spans="1:32" s="10" customFormat="1" x14ac:dyDescent="0.2">
      <c r="A70" s="78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  <c r="V70" s="9"/>
      <c r="W70" s="9"/>
      <c r="X70" s="1"/>
      <c r="Y70" s="9"/>
    </row>
    <row r="71" spans="1:32" s="10" customFormat="1" ht="13.5" thickBot="1" x14ac:dyDescent="0.25">
      <c r="A71" s="78" t="s">
        <v>107</v>
      </c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 t="s">
        <v>108</v>
      </c>
      <c r="Q71" s="9"/>
      <c r="R71" s="9"/>
      <c r="S71" s="9"/>
      <c r="T71" s="9" t="s">
        <v>108</v>
      </c>
      <c r="U71" s="9"/>
      <c r="V71" s="9"/>
      <c r="W71" s="9"/>
      <c r="X71" s="1" t="s">
        <v>104</v>
      </c>
      <c r="Y71" s="9"/>
      <c r="Z71" s="9"/>
      <c r="AA71" s="9"/>
      <c r="AB71" s="9"/>
      <c r="AC71" s="9"/>
      <c r="AD71" s="9"/>
      <c r="AE71" s="1"/>
      <c r="AF71" s="9"/>
    </row>
    <row r="72" spans="1:32" x14ac:dyDescent="0.2">
      <c r="A72" s="1"/>
      <c r="B72" t="str">
        <f>T($B$9)</f>
        <v>TV Vaihingen/Enz</v>
      </c>
      <c r="D72" s="182" t="str">
        <f>W18</f>
        <v/>
      </c>
      <c r="E72" s="170" t="str">
        <f>W22</f>
        <v/>
      </c>
      <c r="F72" s="170" t="str">
        <f>Y26</f>
        <v/>
      </c>
      <c r="G72" s="170" t="str">
        <f>Y31</f>
        <v/>
      </c>
      <c r="H72" s="171" t="str">
        <f>Y36</f>
        <v/>
      </c>
      <c r="I72" s="169" t="str">
        <f>Y50</f>
        <v/>
      </c>
      <c r="J72" s="170" t="str">
        <f>Y54</f>
        <v/>
      </c>
      <c r="K72" s="170" t="str">
        <f>W58</f>
        <v/>
      </c>
      <c r="L72" s="170" t="str">
        <f>W63</f>
        <v/>
      </c>
      <c r="M72" s="171" t="str">
        <f>W68</f>
        <v/>
      </c>
      <c r="O72" s="1">
        <f>SUM(O18+O22+Q26+Q31+Q36+Q50+Q54+O58+O63+O68)</f>
        <v>0</v>
      </c>
      <c r="P72" s="1" t="s">
        <v>106</v>
      </c>
      <c r="Q72" s="1">
        <f>SUM(Q18+Q22+O26+O31+O36+O50+O54+Q58+Q63+Q68)</f>
        <v>0</v>
      </c>
      <c r="S72" s="1">
        <f>SUM(S18+S22+U26+U31+U36+U50+U54+S58+S63+S68)</f>
        <v>0</v>
      </c>
      <c r="T72" s="1" t="s">
        <v>106</v>
      </c>
      <c r="U72" s="1">
        <f>SUM(U18+U22+S26+S31+S36+S50+S54+U58+U63+U68)</f>
        <v>0</v>
      </c>
      <c r="W72" s="1" t="e">
        <f>SUM(W18+W22+Y26+Y31+Y36+Y50+Y54+W58+W63+W68)</f>
        <v>#VALUE!</v>
      </c>
      <c r="X72" s="1" t="s">
        <v>106</v>
      </c>
      <c r="Y72" s="1" t="e">
        <f>SUM(Y18+Y22+W26+W31+W36+W50+W54+Y58+Y63+Y68)</f>
        <v>#VALUE!</v>
      </c>
      <c r="Z72" s="1"/>
      <c r="AA72" s="1"/>
      <c r="AB72" s="1"/>
      <c r="AC72" s="1"/>
      <c r="AD72" s="1"/>
      <c r="AE72" s="1"/>
      <c r="AF72" s="1"/>
    </row>
    <row r="73" spans="1:32" x14ac:dyDescent="0.2">
      <c r="A73" s="78"/>
      <c r="B73" s="5" t="str">
        <f>T($B$10)</f>
        <v>TSV Kleinvillars</v>
      </c>
      <c r="C73" s="28"/>
      <c r="D73" s="172" t="str">
        <f>Y18</f>
        <v/>
      </c>
      <c r="E73" s="90" t="str">
        <f>W24</f>
        <v/>
      </c>
      <c r="F73" s="90" t="str">
        <f>W27</f>
        <v/>
      </c>
      <c r="G73" s="90" t="str">
        <f>Y32</f>
        <v/>
      </c>
      <c r="H73" s="183" t="str">
        <f>W35</f>
        <v/>
      </c>
      <c r="I73" s="172" t="str">
        <f>W50</f>
        <v/>
      </c>
      <c r="J73" s="166" t="str">
        <f>Y56</f>
        <v/>
      </c>
      <c r="K73" s="166" t="str">
        <f>Y59</f>
        <v/>
      </c>
      <c r="L73" s="90" t="str">
        <f>W64</f>
        <v/>
      </c>
      <c r="M73" s="173" t="str">
        <f>Y67</f>
        <v/>
      </c>
      <c r="N73" s="5"/>
      <c r="O73" s="1">
        <f>SUM(Q18+O24+O27+Q32+O35+O50+Q56+Q59+O64+Q67)</f>
        <v>0</v>
      </c>
      <c r="P73" s="9" t="s">
        <v>106</v>
      </c>
      <c r="Q73" s="1">
        <f>SUM(O18+Q24+Q27+O32+Q35+Q50+O56+O59+Q64+O67)</f>
        <v>0</v>
      </c>
      <c r="R73" s="2"/>
      <c r="S73" s="1">
        <f>SUM(U18+S24+S27+U32+S35+S50+U56+U59+S64+U67)</f>
        <v>0</v>
      </c>
      <c r="T73" s="9" t="s">
        <v>106</v>
      </c>
      <c r="U73" s="1">
        <f>SUM(S18+U24+U27+S32+U35+U50+S56+S59+U64+S67)</f>
        <v>0</v>
      </c>
      <c r="V73" s="2"/>
      <c r="W73" s="1" t="e">
        <f>SUM(Y18+W24+W27+Y32+W35+W50+Y56+Y59+W64+Y67)</f>
        <v>#VALUE!</v>
      </c>
      <c r="X73" s="9" t="s">
        <v>106</v>
      </c>
      <c r="Y73" s="1" t="e">
        <f>SUM(W18+Y24+Y27+W32+Y35+Y50+W56+W59+Y64+W67)</f>
        <v>#VALUE!</v>
      </c>
      <c r="Z73" s="1"/>
      <c r="AA73" s="1"/>
      <c r="AB73" s="9"/>
      <c r="AC73" s="1"/>
      <c r="AD73" s="1"/>
      <c r="AE73" s="9"/>
      <c r="AF73" s="1"/>
    </row>
    <row r="74" spans="1:32" s="10" customFormat="1" x14ac:dyDescent="0.2">
      <c r="A74" s="78"/>
      <c r="B74" s="11" t="str">
        <f>T($B$11)</f>
        <v>TV Hohenklingen</v>
      </c>
      <c r="C74" s="88"/>
      <c r="D74" s="184" t="str">
        <f>W19</f>
        <v/>
      </c>
      <c r="E74" s="91" t="str">
        <f>Y22</f>
        <v/>
      </c>
      <c r="F74" s="91" t="str">
        <f>Y27</f>
        <v/>
      </c>
      <c r="G74" s="91" t="str">
        <f>W30</f>
        <v/>
      </c>
      <c r="H74" s="175" t="str">
        <f>Y34</f>
        <v/>
      </c>
      <c r="I74" s="174" t="str">
        <f>Y51</f>
        <v/>
      </c>
      <c r="J74" s="91" t="str">
        <f>W54</f>
        <v/>
      </c>
      <c r="K74" s="91" t="str">
        <f>W59</f>
        <v/>
      </c>
      <c r="L74" s="167" t="str">
        <f>Y62</f>
        <v/>
      </c>
      <c r="M74" s="175" t="str">
        <f>W66</f>
        <v/>
      </c>
      <c r="N74" s="11"/>
      <c r="O74" s="9">
        <f>SUM(O19+Q22+Q27+O30+Q34+Q51+O54+O59+Q62+O66)</f>
        <v>0</v>
      </c>
      <c r="P74" s="9" t="s">
        <v>106</v>
      </c>
      <c r="Q74" s="9">
        <f>SUM(Q19+O22+O27+Q30+O34+O51+Q54+Q59+O62+Q66)</f>
        <v>0</v>
      </c>
      <c r="R74" s="9"/>
      <c r="S74" s="9">
        <f>SUM(S19+U22+U27+S30+U34+U51+S54+S59+U62+S66)</f>
        <v>0</v>
      </c>
      <c r="T74" s="9" t="s">
        <v>106</v>
      </c>
      <c r="U74" s="9">
        <f>SUM(U19+S22+S27+U30+S34+S51+U54+U59+S62+U66)</f>
        <v>0</v>
      </c>
      <c r="V74" s="9"/>
      <c r="W74" s="9" t="e">
        <f>SUM(W19+Y22+Y27+W30+Y34+Y51+W54+W59+Y62+W66)</f>
        <v>#VALUE!</v>
      </c>
      <c r="X74" s="9" t="s">
        <v>106</v>
      </c>
      <c r="Y74" s="9" t="e">
        <f>SUM(Y19+W22+W27+Y30+W34+W51+Y54+Y59+W62+Y66)</f>
        <v>#VALUE!</v>
      </c>
      <c r="Z74" s="9"/>
      <c r="AA74" s="9"/>
      <c r="AB74" s="9"/>
      <c r="AC74" s="9"/>
      <c r="AD74" s="9"/>
      <c r="AE74" s="9"/>
      <c r="AF74" s="9"/>
    </row>
    <row r="75" spans="1:32" x14ac:dyDescent="0.2">
      <c r="A75" s="78"/>
      <c r="B75" s="5" t="str">
        <f>T($B$12)</f>
        <v>TV Ochsenbach</v>
      </c>
      <c r="C75" s="28"/>
      <c r="D75" s="172" t="str">
        <f>Y19</f>
        <v/>
      </c>
      <c r="E75" s="90" t="str">
        <f>Y23</f>
        <v/>
      </c>
      <c r="F75" s="90" t="str">
        <f>W28</f>
        <v/>
      </c>
      <c r="G75" s="90" t="str">
        <f>W32</f>
        <v/>
      </c>
      <c r="H75" s="183" t="str">
        <f>W36</f>
        <v/>
      </c>
      <c r="I75" s="172" t="str">
        <f>W51</f>
        <v/>
      </c>
      <c r="J75" s="90" t="str">
        <f>W55</f>
        <v/>
      </c>
      <c r="K75" s="166" t="str">
        <f>Y60</f>
        <v/>
      </c>
      <c r="L75" s="166" t="str">
        <f>Y64</f>
        <v/>
      </c>
      <c r="M75" s="173" t="str">
        <f>Y68</f>
        <v/>
      </c>
      <c r="N75" s="5"/>
      <c r="O75" s="1">
        <f>SUM(Q19+Q23+O28+O32+O36+O51+O55+Q60+Q64+Q68)</f>
        <v>0</v>
      </c>
      <c r="P75" s="9" t="s">
        <v>106</v>
      </c>
      <c r="Q75" s="1">
        <f>SUM(O19+O23+Q28+Q32+Q36+Q51+Q55+O60+O64+O68)</f>
        <v>0</v>
      </c>
      <c r="R75" s="9"/>
      <c r="S75" s="1">
        <f>SUM(U19+U23+S28+S32+S36+S51+S55+U60+U64+U68)</f>
        <v>0</v>
      </c>
      <c r="T75" s="9" t="s">
        <v>106</v>
      </c>
      <c r="U75" s="1">
        <f>SUM(S19+S23+U28+U32+U36+U51+U55+S60+S64+S68)</f>
        <v>0</v>
      </c>
      <c r="V75" s="9"/>
      <c r="W75" s="1" t="e">
        <f>SUM(Y19+Y23+W28+W32+W36+W51+W55+Y60+Y64+Y68)</f>
        <v>#VALUE!</v>
      </c>
      <c r="X75" s="9" t="s">
        <v>106</v>
      </c>
      <c r="Y75" s="1" t="e">
        <f>SUM(W19+W23+Y28+Y32+Y36+Y51+Y55+W60+W64+W68)</f>
        <v>#VALUE!</v>
      </c>
      <c r="Z75" s="1"/>
      <c r="AA75" s="1"/>
      <c r="AB75" s="9"/>
      <c r="AC75" s="1"/>
      <c r="AD75" s="1"/>
      <c r="AE75" s="9"/>
      <c r="AF75" s="1"/>
    </row>
    <row r="76" spans="1:32" x14ac:dyDescent="0.2">
      <c r="A76" s="78"/>
      <c r="B76" t="str">
        <f>T($B$13)</f>
        <v>TSV Schwieberdingen a.K.</v>
      </c>
      <c r="D76" s="185" t="str">
        <f>W20</f>
        <v/>
      </c>
      <c r="E76" s="89" t="str">
        <f>Y24</f>
        <v/>
      </c>
      <c r="F76" s="89" t="str">
        <f>Y28</f>
        <v/>
      </c>
      <c r="G76" s="89" t="str">
        <f>W31</f>
        <v/>
      </c>
      <c r="H76" s="186" t="str">
        <f>W34</f>
        <v/>
      </c>
      <c r="I76" s="176" t="str">
        <f>Y52</f>
        <v/>
      </c>
      <c r="J76" s="89" t="str">
        <f>W56</f>
        <v/>
      </c>
      <c r="K76" s="89" t="str">
        <f>W60</f>
        <v/>
      </c>
      <c r="L76" s="165" t="str">
        <f>Y63</f>
        <v/>
      </c>
      <c r="M76" s="177" t="str">
        <f>Y66</f>
        <v/>
      </c>
      <c r="O76" s="1">
        <f>SUM(O20+Q24+Q28+O31+O34+Q52+O56+O60+Q63+Q66)</f>
        <v>0</v>
      </c>
      <c r="P76" s="1" t="s">
        <v>106</v>
      </c>
      <c r="Q76" s="1">
        <f>SUM(Q20+O24+O28+Q31+Q34+O52+Q56+Q60+O63+O66)</f>
        <v>0</v>
      </c>
      <c r="S76" s="1">
        <f>SUM(S20+U24+U28+S31+S34+U52+S56+S60+U63+U66)</f>
        <v>0</v>
      </c>
      <c r="T76" s="1" t="s">
        <v>106</v>
      </c>
      <c r="U76" s="1">
        <f>SUM(U20+S24+S28+U31+U34+S52+U56+U60+S63+S66)</f>
        <v>0</v>
      </c>
      <c r="W76" s="1" t="e">
        <f>SUM(W20+Y24+Y28+W31+W34+Y52+W56+W60+Y63+Y66)</f>
        <v>#VALUE!</v>
      </c>
      <c r="X76" s="1" t="s">
        <v>106</v>
      </c>
      <c r="Y76" s="1" t="e">
        <f>SUM(Y20+W24+W28+Y31+Y34+W52+Y56+Y60+W63+W66)</f>
        <v>#VALUE!</v>
      </c>
      <c r="Z76" s="1"/>
      <c r="AA76" s="1"/>
      <c r="AB76" s="1"/>
      <c r="AC76" s="1"/>
      <c r="AD76" s="1"/>
      <c r="AE76" s="1"/>
      <c r="AF76" s="1"/>
    </row>
    <row r="77" spans="1:32" s="9" customFormat="1" ht="13.5" thickBot="1" x14ac:dyDescent="0.25">
      <c r="A77" s="78"/>
      <c r="B77" s="11" t="str">
        <f>T($B$14)</f>
        <v>NLV Vaihingen</v>
      </c>
      <c r="C77" s="88"/>
      <c r="D77" s="178" t="str">
        <f>Y20</f>
        <v/>
      </c>
      <c r="E77" s="180" t="str">
        <f>W23</f>
        <v/>
      </c>
      <c r="F77" s="180" t="str">
        <f>W26</f>
        <v/>
      </c>
      <c r="G77" s="180" t="str">
        <f>Y30</f>
        <v/>
      </c>
      <c r="H77" s="181" t="str">
        <f>Y35</f>
        <v/>
      </c>
      <c r="I77" s="178" t="str">
        <f>W52</f>
        <v/>
      </c>
      <c r="J77" s="179" t="str">
        <f>Y55</f>
        <v/>
      </c>
      <c r="K77" s="179" t="str">
        <f>Y58</f>
        <v/>
      </c>
      <c r="L77" s="180" t="str">
        <f>W62</f>
        <v/>
      </c>
      <c r="M77" s="181" t="str">
        <f>W67</f>
        <v/>
      </c>
      <c r="N77" s="11"/>
      <c r="O77" s="9">
        <f>SUM(Q20+O23+O26+Q30+Q35+O52+Q55+Q58+O62+O67)</f>
        <v>0</v>
      </c>
      <c r="P77" s="9" t="s">
        <v>106</v>
      </c>
      <c r="Q77" s="9">
        <f>SUM(O20+Q23+Q26+O30+O35+Q52+O55+O58+Q62+Q67)</f>
        <v>0</v>
      </c>
      <c r="S77" s="9">
        <f>SUM(U20+S23+S26+U30+U35+S52+U55+U58+S62+S67)</f>
        <v>0</v>
      </c>
      <c r="T77" s="9" t="s">
        <v>106</v>
      </c>
      <c r="U77" s="9">
        <f>SUM(S20+U23+U26+S30+S35+U52+S55+S58+U62+U67)</f>
        <v>0</v>
      </c>
      <c r="W77" s="9" t="e">
        <f>SUM(Y20+W23+W26+Y30+Y35+W52+Y55+Y58+W62+W67)</f>
        <v>#VALUE!</v>
      </c>
      <c r="X77" s="9" t="s">
        <v>106</v>
      </c>
      <c r="Y77" s="9" t="e">
        <f>SUM(W20+Y23+Y26+W30+W35+Y52+W55+W58+Y62+Y67)</f>
        <v>#VALUE!</v>
      </c>
      <c r="AA77" s="168"/>
      <c r="AD77" s="168"/>
    </row>
    <row r="78" spans="1:32" s="8" customFormat="1" x14ac:dyDescent="0.2">
      <c r="A78" s="78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"/>
      <c r="P78" s="9"/>
      <c r="Q78" s="2"/>
      <c r="R78" s="9"/>
      <c r="S78" s="2"/>
      <c r="T78" s="9"/>
      <c r="U78" s="2"/>
      <c r="V78" s="9"/>
      <c r="W78" s="9"/>
      <c r="X78" s="9"/>
      <c r="Y78" s="9"/>
    </row>
    <row r="79" spans="1:32" x14ac:dyDescent="0.2">
      <c r="A79" s="78"/>
      <c r="B79" s="5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P79" s="9"/>
      <c r="T79" s="9"/>
      <c r="W79" s="9"/>
      <c r="Y79" s="9"/>
    </row>
    <row r="81" spans="1:25" x14ac:dyDescent="0.2">
      <c r="A81" s="78"/>
      <c r="B81" s="5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P81" s="9"/>
      <c r="R81" s="2"/>
      <c r="T81" s="9"/>
      <c r="V81" s="2"/>
      <c r="W81" s="9"/>
      <c r="Y81" s="9"/>
    </row>
    <row r="82" spans="1:25" x14ac:dyDescent="0.2">
      <c r="A82" s="78"/>
      <c r="B82" s="5"/>
      <c r="C82" s="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9"/>
      <c r="R82" s="9"/>
      <c r="T82" s="9"/>
      <c r="V82" s="9"/>
      <c r="W82" s="9"/>
      <c r="Y82" s="9"/>
    </row>
    <row r="83" spans="1:25" s="10" customFormat="1" x14ac:dyDescent="0.2">
      <c r="A83" s="78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1"/>
      <c r="Y83" s="9"/>
    </row>
    <row r="85" spans="1:25" x14ac:dyDescent="0.2">
      <c r="A85" s="78"/>
      <c r="B85" s="5"/>
      <c r="C85" s="2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R85" s="2"/>
      <c r="V85" s="2"/>
      <c r="W85" s="9"/>
      <c r="Y85" s="9"/>
    </row>
    <row r="87" spans="1:25" x14ac:dyDescent="0.2">
      <c r="A87" s="78"/>
      <c r="B87" s="5"/>
      <c r="C87" s="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R87" s="2"/>
      <c r="V87" s="2"/>
      <c r="W87" s="2"/>
      <c r="X87" s="2"/>
      <c r="Y87" s="2"/>
    </row>
    <row r="88" spans="1:25" s="3" customFormat="1" x14ac:dyDescent="0.2">
      <c r="A88" s="85"/>
      <c r="C88" s="8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3" customFormat="1" x14ac:dyDescent="0.2">
      <c r="A89" s="85"/>
      <c r="C89" s="8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3" customFormat="1" x14ac:dyDescent="0.2">
      <c r="A90" s="85"/>
      <c r="C90" s="8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3" customFormat="1" x14ac:dyDescent="0.2">
      <c r="A91" s="85"/>
      <c r="C91" s="8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3" customFormat="1" x14ac:dyDescent="0.2">
      <c r="A92" s="85"/>
      <c r="C92" s="8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3" customFormat="1" x14ac:dyDescent="0.2">
      <c r="A93" s="85"/>
      <c r="C93" s="8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3" customFormat="1" x14ac:dyDescent="0.2">
      <c r="A94" s="85"/>
      <c r="C94" s="8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3" customFormat="1" x14ac:dyDescent="0.2">
      <c r="A95" s="85"/>
      <c r="C95" s="86"/>
      <c r="O95" s="2"/>
      <c r="P95" s="2"/>
      <c r="Q95" s="2"/>
      <c r="R95" s="9"/>
      <c r="S95" s="2"/>
      <c r="T95" s="2"/>
      <c r="U95" s="2"/>
      <c r="V95" s="9"/>
      <c r="W95" s="9"/>
      <c r="X95" s="1"/>
      <c r="Y95" s="9"/>
    </row>
    <row r="96" spans="1:25" s="3" customFormat="1" x14ac:dyDescent="0.2">
      <c r="A96" s="85"/>
      <c r="C96" s="86"/>
      <c r="O96" s="2"/>
      <c r="P96" s="2"/>
      <c r="Q96" s="2"/>
      <c r="R96" s="9"/>
      <c r="S96" s="2"/>
      <c r="T96" s="2"/>
      <c r="U96" s="2"/>
      <c r="V96" s="9"/>
      <c r="W96" s="9"/>
      <c r="X96" s="1"/>
      <c r="Y96" s="9"/>
    </row>
    <row r="97" spans="1:25" s="3" customFormat="1" x14ac:dyDescent="0.2">
      <c r="A97" s="85"/>
      <c r="C97" s="86"/>
      <c r="O97" s="2"/>
      <c r="P97" s="2"/>
      <c r="Q97" s="2"/>
      <c r="R97" s="9"/>
      <c r="S97" s="2"/>
      <c r="T97" s="2"/>
      <c r="U97" s="2"/>
      <c r="V97" s="9"/>
      <c r="W97" s="9"/>
      <c r="X97" s="1"/>
      <c r="Y97" s="9"/>
    </row>
  </sheetData>
  <mergeCells count="5">
    <mergeCell ref="B1:M1"/>
    <mergeCell ref="B2:M2"/>
    <mergeCell ref="B39:M39"/>
    <mergeCell ref="B40:M40"/>
    <mergeCell ref="B43:M43"/>
  </mergeCells>
  <pageMargins left="0.15748031496062992" right="0.15748031496062992" top="0.47244094488188981" bottom="0.35433070866141736" header="0.15748031496062992" footer="0.19685039370078741"/>
  <pageSetup paperSize="9" scale="90" orientation="portrait" r:id="rId1"/>
  <headerFooter alignWithMargins="0">
    <oddHeader>&amp;C&amp;"Arial,Fett"&amp;18Spielplan Spielplan Hallensaison 2018/2019 der U12</oddHeader>
    <oddFooter>&amp;CErstellt von Olaf Niemann am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topLeftCell="A7" workbookViewId="0">
      <selection activeCell="Y42" sqref="Y42"/>
    </sheetView>
  </sheetViews>
  <sheetFormatPr baseColWidth="10" defaultRowHeight="12.75" x14ac:dyDescent="0.2"/>
  <cols>
    <col min="1" max="1" width="16.7109375" bestFit="1" customWidth="1"/>
    <col min="2" max="2" width="18.7109375" customWidth="1"/>
    <col min="3" max="3" width="2.28515625" style="31" customWidth="1"/>
    <col min="4" max="13" width="2.28515625" customWidth="1"/>
    <col min="14" max="14" width="18.85546875" customWidth="1"/>
    <col min="15" max="15" width="4" style="1" customWidth="1"/>
    <col min="16" max="16" width="1.42578125" style="1" customWidth="1"/>
    <col min="17" max="17" width="4" style="1" customWidth="1"/>
    <col min="18" max="18" width="1.7109375" style="1" hidden="1" customWidth="1"/>
    <col min="19" max="19" width="4" style="1" hidden="1" customWidth="1"/>
    <col min="20" max="20" width="1.42578125" style="1" hidden="1" customWidth="1"/>
    <col min="21" max="21" width="4" style="1" hidden="1" customWidth="1"/>
    <col min="22" max="22" width="1.7109375" style="1" customWidth="1"/>
    <col min="23" max="23" width="4.140625" style="1" customWidth="1"/>
    <col min="24" max="24" width="0.85546875" style="1" customWidth="1"/>
    <col min="25" max="25" width="4.140625" style="1" customWidth="1"/>
  </cols>
  <sheetData>
    <row r="1" spans="1:256" s="3" customFormat="1" x14ac:dyDescent="0.2">
      <c r="A1" s="85" t="s">
        <v>91</v>
      </c>
      <c r="B1" s="255">
        <f>Spielplan!I12</f>
        <v>43414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6" s="3" customFormat="1" x14ac:dyDescent="0.2">
      <c r="A2" s="85" t="s">
        <v>146</v>
      </c>
      <c r="B2" s="255" t="str">
        <f>Spielplan!I14</f>
        <v>TSV Calw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6" s="3" customFormat="1" x14ac:dyDescent="0.2">
      <c r="A3" s="85" t="s">
        <v>92</v>
      </c>
      <c r="B3" s="8" t="s">
        <v>251</v>
      </c>
      <c r="C3" s="8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6" s="3" customFormat="1" x14ac:dyDescent="0.2">
      <c r="A4" s="85" t="s">
        <v>93</v>
      </c>
      <c r="B4" s="8" t="s">
        <v>252</v>
      </c>
      <c r="C4" s="8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6" s="3" customFormat="1" x14ac:dyDescent="0.2">
      <c r="A5" s="85" t="s">
        <v>94</v>
      </c>
      <c r="B5" s="3" t="str">
        <f>Spielplan!I13</f>
        <v>10 Uhr</v>
      </c>
      <c r="C5" s="164"/>
      <c r="D5" s="107"/>
      <c r="E5" s="107"/>
      <c r="F5" s="107"/>
      <c r="G5" s="107"/>
      <c r="H5" s="107"/>
      <c r="I5" s="107"/>
      <c r="J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6" s="3" customFormat="1" x14ac:dyDescent="0.2">
      <c r="A6" s="85" t="s">
        <v>95</v>
      </c>
      <c r="B6" s="159" t="s">
        <v>165</v>
      </c>
      <c r="C6" s="86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6" s="3" customFormat="1" x14ac:dyDescent="0.2">
      <c r="A7" s="85" t="s">
        <v>96</v>
      </c>
      <c r="B7" s="3" t="str">
        <f>Spielplan!$I$2</f>
        <v>Vorrunde Gruppe D</v>
      </c>
      <c r="C7" s="86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6" s="3" customFormat="1" x14ac:dyDescent="0.2">
      <c r="A8" s="85" t="s">
        <v>97</v>
      </c>
      <c r="B8" s="85"/>
      <c r="C8" s="85"/>
      <c r="D8" s="85"/>
      <c r="E8" s="85"/>
      <c r="O8" s="2"/>
      <c r="P8" s="2"/>
      <c r="Q8" s="2"/>
      <c r="R8" s="2"/>
      <c r="S8" s="2"/>
      <c r="T8" s="2"/>
      <c r="U8" s="2"/>
      <c r="V8" s="2"/>
      <c r="W8" s="2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s="3" customFormat="1" x14ac:dyDescent="0.2">
      <c r="A9" s="85" t="s">
        <v>98</v>
      </c>
      <c r="B9" s="11" t="str">
        <f>Spielplan!I3</f>
        <v>TV Unterhaugstett 1</v>
      </c>
      <c r="C9" s="86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6" s="3" customFormat="1" x14ac:dyDescent="0.2">
      <c r="A10" s="85"/>
      <c r="B10" s="11" t="str">
        <f>Spielplan!I4</f>
        <v>TV Unterhaugstett 2</v>
      </c>
      <c r="C10" s="8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6" s="3" customFormat="1" x14ac:dyDescent="0.2">
      <c r="A11" s="85"/>
      <c r="B11" s="11" t="str">
        <f>Spielplan!I5</f>
        <v>TV Unterhaugstett 3</v>
      </c>
      <c r="C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6" s="3" customFormat="1" x14ac:dyDescent="0.2">
      <c r="A12" s="85"/>
      <c r="B12" s="11" t="str">
        <f>Spielplan!I6</f>
        <v>TSV Calw</v>
      </c>
      <c r="C12" s="86"/>
      <c r="O12" s="2"/>
      <c r="P12" s="2"/>
      <c r="Q12" s="2"/>
      <c r="R12" s="9"/>
      <c r="S12" s="2"/>
      <c r="T12" s="2"/>
      <c r="U12" s="2"/>
      <c r="V12" s="9"/>
      <c r="W12" s="9"/>
      <c r="X12" s="1"/>
      <c r="Y12" s="9"/>
    </row>
    <row r="13" spans="1:256" s="3" customFormat="1" x14ac:dyDescent="0.2">
      <c r="A13" s="85"/>
      <c r="B13" s="11" t="str">
        <f>Spielplan!I7</f>
        <v>TSV Dennach</v>
      </c>
      <c r="C13" s="86"/>
      <c r="O13" s="2"/>
      <c r="P13" s="2"/>
      <c r="Q13" s="2"/>
      <c r="R13" s="9"/>
      <c r="S13" s="2"/>
      <c r="T13" s="2"/>
      <c r="U13" s="2"/>
      <c r="V13" s="9"/>
      <c r="W13" s="9"/>
      <c r="X13" s="1"/>
      <c r="Y13" s="9"/>
    </row>
    <row r="14" spans="1:256" s="3" customFormat="1" x14ac:dyDescent="0.2">
      <c r="A14" s="85"/>
      <c r="B14" s="11" t="str">
        <f>Spielplan!I8</f>
        <v>TV Obernhausen</v>
      </c>
      <c r="C14" s="86"/>
      <c r="O14" s="2"/>
      <c r="P14" s="2"/>
      <c r="Q14" s="2"/>
      <c r="R14" s="9"/>
      <c r="S14" s="2"/>
      <c r="T14" s="2"/>
      <c r="U14" s="2"/>
      <c r="V14" s="9"/>
      <c r="W14" s="9"/>
      <c r="X14" s="1"/>
      <c r="Y14" s="9"/>
    </row>
    <row r="15" spans="1:256" s="8" customFormat="1" x14ac:dyDescent="0.2">
      <c r="A15" s="78"/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2"/>
      <c r="T15" s="2"/>
      <c r="U15" s="2"/>
      <c r="V15" s="9"/>
      <c r="W15" s="9"/>
      <c r="X15" s="1"/>
      <c r="Y15" s="9"/>
    </row>
    <row r="16" spans="1:256" s="8" customFormat="1" x14ac:dyDescent="0.2">
      <c r="A16" s="87" t="s">
        <v>99</v>
      </c>
      <c r="B16" s="2" t="s">
        <v>100</v>
      </c>
      <c r="C16" s="7"/>
      <c r="D16" s="3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 t="s">
        <v>102</v>
      </c>
      <c r="O16" s="1"/>
      <c r="P16" s="2" t="s">
        <v>103</v>
      </c>
      <c r="Q16" s="2"/>
      <c r="R16" s="9"/>
      <c r="S16" s="1"/>
      <c r="T16" s="2" t="s">
        <v>152</v>
      </c>
      <c r="U16" s="2"/>
      <c r="V16" s="9"/>
      <c r="W16" s="2"/>
      <c r="X16" s="2" t="s">
        <v>104</v>
      </c>
      <c r="Y16" s="2"/>
    </row>
    <row r="17" spans="1:25" s="8" customFormat="1" x14ac:dyDescent="0.2">
      <c r="A17" s="78"/>
      <c r="B17" s="2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0" customFormat="1" x14ac:dyDescent="0.2">
      <c r="A18" s="78" t="str">
        <f>T(B5)</f>
        <v>10 Uhr</v>
      </c>
      <c r="B18" s="11" t="str">
        <f>T($B$9)</f>
        <v>TV Unterhaugstett 1</v>
      </c>
      <c r="C18" s="88" t="s">
        <v>105</v>
      </c>
      <c r="D18" s="11" t="str">
        <f>T($B$10)</f>
        <v>TV Unterhaugstett 2</v>
      </c>
      <c r="E18" s="11"/>
      <c r="F18" s="11"/>
      <c r="G18" s="11"/>
      <c r="H18" s="11"/>
      <c r="I18" s="11"/>
      <c r="J18" s="11"/>
      <c r="K18" s="11"/>
      <c r="L18" s="11"/>
      <c r="M18" s="11"/>
      <c r="N18" s="11" t="str">
        <f>T($B$13)</f>
        <v>TSV Dennach</v>
      </c>
      <c r="O18" s="196"/>
      <c r="P18" s="196" t="s">
        <v>106</v>
      </c>
      <c r="Q18" s="196"/>
      <c r="R18" s="9"/>
      <c r="S18" s="9"/>
      <c r="T18" s="9" t="s">
        <v>106</v>
      </c>
      <c r="U18" s="9"/>
      <c r="V18" s="9"/>
      <c r="W18" s="9" t="str">
        <f>IF(O18="","",IF(O18=Q18,"1",IF(O18&gt;Q18,"2","0")))</f>
        <v/>
      </c>
      <c r="X18" s="1" t="s">
        <v>106</v>
      </c>
      <c r="Y18" s="9" t="str">
        <f>IF(Q18="","",IF(O18=Q18,"1",IF(O18&lt;Q18,"2","0")))</f>
        <v/>
      </c>
    </row>
    <row r="19" spans="1:25" s="10" customFormat="1" x14ac:dyDescent="0.2">
      <c r="A19" s="78"/>
      <c r="B19" s="11" t="str">
        <f>T($B$11)</f>
        <v>TV Unterhaugstett 3</v>
      </c>
      <c r="C19" s="88" t="s">
        <v>105</v>
      </c>
      <c r="D19" s="11" t="str">
        <f>T($B$12)</f>
        <v>TSV Calw</v>
      </c>
      <c r="E19" s="11"/>
      <c r="F19" s="11"/>
      <c r="G19" s="11"/>
      <c r="H19" s="11"/>
      <c r="I19" s="11"/>
      <c r="J19" s="11"/>
      <c r="K19" s="11"/>
      <c r="L19" s="11"/>
      <c r="M19" s="11"/>
      <c r="N19" s="11" t="str">
        <f>T($B$9)</f>
        <v>TV Unterhaugstett 1</v>
      </c>
      <c r="O19" s="196"/>
      <c r="P19" s="196" t="s">
        <v>106</v>
      </c>
      <c r="Q19" s="196"/>
      <c r="R19" s="9"/>
      <c r="S19" s="9"/>
      <c r="T19" s="9" t="s">
        <v>106</v>
      </c>
      <c r="U19" s="9"/>
      <c r="V19" s="9"/>
      <c r="W19" s="9" t="str">
        <f>IF(O19="","",IF(O19=Q19,"1",IF(O19&gt;Q19,"2","0")))</f>
        <v/>
      </c>
      <c r="X19" s="1" t="s">
        <v>106</v>
      </c>
      <c r="Y19" s="9" t="str">
        <f>IF(Q19="","",IF(O19=Q19,"1",IF(O19&lt;Q19,"2","0")))</f>
        <v/>
      </c>
    </row>
    <row r="20" spans="1:25" s="10" customFormat="1" x14ac:dyDescent="0.2">
      <c r="A20" s="78"/>
      <c r="B20" s="11" t="str">
        <f>T($B$13)</f>
        <v>TSV Dennach</v>
      </c>
      <c r="C20" s="88" t="s">
        <v>105</v>
      </c>
      <c r="D20" s="11" t="str">
        <f>T($B$14)</f>
        <v>TV Obernhausen</v>
      </c>
      <c r="E20" s="11"/>
      <c r="F20" s="11"/>
      <c r="G20" s="11"/>
      <c r="H20" s="11"/>
      <c r="I20" s="11"/>
      <c r="J20" s="11"/>
      <c r="K20" s="11"/>
      <c r="L20" s="11"/>
      <c r="M20" s="11"/>
      <c r="N20" s="11" t="str">
        <f>T($B$10)</f>
        <v>TV Unterhaugstett 2</v>
      </c>
      <c r="O20" s="196"/>
      <c r="P20" s="196" t="s">
        <v>106</v>
      </c>
      <c r="Q20" s="196"/>
      <c r="R20" s="9"/>
      <c r="S20" s="9"/>
      <c r="T20" s="9" t="s">
        <v>106</v>
      </c>
      <c r="U20" s="9"/>
      <c r="V20" s="9"/>
      <c r="W20" s="9" t="str">
        <f>IF(O20="","",IF(O20=Q20,"1",IF(O20&gt;Q20,"2","0")))</f>
        <v/>
      </c>
      <c r="X20" s="1" t="s">
        <v>106</v>
      </c>
      <c r="Y20" s="9" t="str">
        <f>IF(Q20="","",IF(O20=Q20,"1",IF(O20&lt;Q20,"2","0")))</f>
        <v/>
      </c>
    </row>
    <row r="21" spans="1:25" s="10" customFormat="1" x14ac:dyDescent="0.2">
      <c r="A21" s="78"/>
      <c r="B21"/>
      <c r="C21" s="31"/>
      <c r="D21"/>
      <c r="E21"/>
      <c r="F21"/>
      <c r="G21"/>
      <c r="H21"/>
      <c r="I21"/>
      <c r="J21"/>
      <c r="K21"/>
      <c r="L21"/>
      <c r="M21"/>
      <c r="N21"/>
      <c r="O21" s="196"/>
      <c r="P21" s="196"/>
      <c r="Q21" s="196"/>
      <c r="R21" s="1"/>
      <c r="S21" s="1"/>
      <c r="T21" s="1"/>
      <c r="U21" s="1"/>
      <c r="V21" s="1"/>
      <c r="W21" s="1"/>
      <c r="X21" s="1"/>
      <c r="Y21" s="1"/>
    </row>
    <row r="22" spans="1:25" s="10" customFormat="1" x14ac:dyDescent="0.2">
      <c r="A22"/>
      <c r="B22" s="11" t="str">
        <f>T($B$9)</f>
        <v>TV Unterhaugstett 1</v>
      </c>
      <c r="C22" s="88" t="s">
        <v>105</v>
      </c>
      <c r="D22" s="11" t="str">
        <f>T($B$11)</f>
        <v>TV Unterhaugstett 3</v>
      </c>
      <c r="E22" s="11"/>
      <c r="F22" s="11"/>
      <c r="G22" s="11"/>
      <c r="H22" s="11"/>
      <c r="I22" s="11"/>
      <c r="J22" s="11"/>
      <c r="K22" s="11"/>
      <c r="L22" s="11"/>
      <c r="M22" s="11"/>
      <c r="N22" s="11" t="str">
        <f>T($B$14)</f>
        <v>TV Obernhausen</v>
      </c>
      <c r="O22" s="196"/>
      <c r="P22" s="196" t="s">
        <v>106</v>
      </c>
      <c r="Q22" s="196"/>
      <c r="R22" s="9"/>
      <c r="S22" s="9"/>
      <c r="T22" s="9" t="s">
        <v>106</v>
      </c>
      <c r="U22" s="9"/>
      <c r="V22" s="9"/>
      <c r="W22" s="9" t="str">
        <f>IF(O22="","",IF(O22=Q22,"1",IF(O22&gt;Q22,"2","0")))</f>
        <v/>
      </c>
      <c r="X22" s="1" t="s">
        <v>106</v>
      </c>
      <c r="Y22" s="9" t="str">
        <f>IF(Q22="","",IF(O22=Q22,"1",IF(O22&lt;Q22,"2","0")))</f>
        <v/>
      </c>
    </row>
    <row r="23" spans="1:25" s="10" customFormat="1" x14ac:dyDescent="0.2">
      <c r="A23" s="78"/>
      <c r="B23" s="11" t="str">
        <f>T($B$14)</f>
        <v>TV Obernhausen</v>
      </c>
      <c r="C23" s="88" t="s">
        <v>105</v>
      </c>
      <c r="D23" s="11" t="str">
        <f>T($B$12)</f>
        <v>TSV Calw</v>
      </c>
      <c r="E23" s="11"/>
      <c r="F23" s="11"/>
      <c r="G23" s="11"/>
      <c r="H23" s="11"/>
      <c r="I23" s="11"/>
      <c r="J23" s="11"/>
      <c r="K23" s="11"/>
      <c r="L23" s="11"/>
      <c r="M23" s="11"/>
      <c r="N23" s="11" t="str">
        <f>T($B$13)</f>
        <v>TSV Dennach</v>
      </c>
      <c r="O23" s="196"/>
      <c r="P23" s="196" t="s">
        <v>106</v>
      </c>
      <c r="Q23" s="196"/>
      <c r="R23" s="9"/>
      <c r="S23" s="9"/>
      <c r="T23" s="9" t="s">
        <v>106</v>
      </c>
      <c r="U23" s="9"/>
      <c r="V23" s="9"/>
      <c r="W23" s="9" t="str">
        <f>IF(O23="","",IF(O23=Q23,"1",IF(O23&gt;Q23,"2","0")))</f>
        <v/>
      </c>
      <c r="X23" s="1" t="s">
        <v>106</v>
      </c>
      <c r="Y23" s="9" t="str">
        <f>IF(Q23="","",IF(O23=Q23,"1",IF(O23&lt;Q23,"2","0")))</f>
        <v/>
      </c>
    </row>
    <row r="24" spans="1:25" s="10" customFormat="1" x14ac:dyDescent="0.2">
      <c r="A24" s="78"/>
      <c r="B24" s="11" t="str">
        <f>T($B$10)</f>
        <v>TV Unterhaugstett 2</v>
      </c>
      <c r="C24" s="88" t="s">
        <v>105</v>
      </c>
      <c r="D24" s="11" t="str">
        <f>T($B$13)</f>
        <v>TSV Dennach</v>
      </c>
      <c r="E24" s="11"/>
      <c r="F24" s="11"/>
      <c r="G24" s="11"/>
      <c r="H24" s="11"/>
      <c r="I24" s="11"/>
      <c r="J24" s="11"/>
      <c r="K24" s="11"/>
      <c r="L24" s="11"/>
      <c r="M24" s="11"/>
      <c r="N24" s="11" t="str">
        <f>T($B$11)</f>
        <v>TV Unterhaugstett 3</v>
      </c>
      <c r="O24" s="196"/>
      <c r="P24" s="196" t="s">
        <v>106</v>
      </c>
      <c r="Q24" s="196"/>
      <c r="R24" s="9"/>
      <c r="S24" s="9"/>
      <c r="T24" s="9" t="s">
        <v>106</v>
      </c>
      <c r="U24" s="9"/>
      <c r="V24" s="9"/>
      <c r="W24" s="9" t="str">
        <f>IF(O24="","",IF(O24=Q24,"1",IF(O24&gt;Q24,"2","0")))</f>
        <v/>
      </c>
      <c r="X24" s="1" t="s">
        <v>106</v>
      </c>
      <c r="Y24" s="9" t="str">
        <f>IF(Q24="","",IF(O24=Q24,"1",IF(O24&lt;Q24,"2","0")))</f>
        <v/>
      </c>
    </row>
    <row r="25" spans="1:25" x14ac:dyDescent="0.2">
      <c r="O25" s="196"/>
      <c r="P25" s="196"/>
      <c r="Q25" s="196"/>
    </row>
    <row r="26" spans="1:25" x14ac:dyDescent="0.2">
      <c r="A26" s="78"/>
      <c r="B26" s="5" t="str">
        <f>T($B$14)</f>
        <v>TV Obernhausen</v>
      </c>
      <c r="C26" s="88" t="s">
        <v>105</v>
      </c>
      <c r="D26" s="5" t="str">
        <f>T($B$9)</f>
        <v>TV Unterhaugstett 1</v>
      </c>
      <c r="E26" s="5"/>
      <c r="F26" s="5"/>
      <c r="G26" s="5"/>
      <c r="H26" s="5"/>
      <c r="I26" s="5"/>
      <c r="J26" s="5"/>
      <c r="K26" s="5"/>
      <c r="L26" s="5"/>
      <c r="M26" s="5"/>
      <c r="N26" s="5" t="str">
        <f>T($B$12)</f>
        <v>TSV Calw</v>
      </c>
      <c r="O26" s="196"/>
      <c r="P26" s="196" t="s">
        <v>106</v>
      </c>
      <c r="Q26" s="196"/>
      <c r="R26" s="2"/>
      <c r="T26" s="9" t="s">
        <v>106</v>
      </c>
      <c r="V26" s="2"/>
      <c r="W26" s="9" t="str">
        <f>IF(O26="","",IF(O26=Q26,"1",IF(O26&gt;Q26,"2","0")))</f>
        <v/>
      </c>
      <c r="X26" s="1" t="s">
        <v>106</v>
      </c>
      <c r="Y26" s="9" t="str">
        <f>IF(Q26="","",IF(O26=Q26,"1",IF(O26&lt;Q26,"2","0")))</f>
        <v/>
      </c>
    </row>
    <row r="27" spans="1:25" s="10" customFormat="1" x14ac:dyDescent="0.2">
      <c r="A27" s="78"/>
      <c r="B27" s="11" t="str">
        <f>T($B$10)</f>
        <v>TV Unterhaugstett 2</v>
      </c>
      <c r="C27" s="88" t="s">
        <v>105</v>
      </c>
      <c r="D27" s="11" t="str">
        <f>T($B$11)</f>
        <v>TV Unterhaugstett 3</v>
      </c>
      <c r="E27" s="11"/>
      <c r="F27" s="11"/>
      <c r="G27" s="11"/>
      <c r="H27" s="11"/>
      <c r="I27" s="11"/>
      <c r="J27" s="11"/>
      <c r="K27" s="11"/>
      <c r="L27" s="11"/>
      <c r="M27" s="11"/>
      <c r="N27" s="11" t="str">
        <f>T($B$13)</f>
        <v>TSV Dennach</v>
      </c>
      <c r="O27" s="196"/>
      <c r="P27" s="196" t="s">
        <v>106</v>
      </c>
      <c r="Q27" s="196"/>
      <c r="R27" s="9"/>
      <c r="S27" s="9"/>
      <c r="T27" s="9" t="s">
        <v>106</v>
      </c>
      <c r="U27" s="9"/>
      <c r="V27" s="9"/>
      <c r="W27" s="9" t="str">
        <f>IF(O27="","",IF(O27=Q27,"1",IF(O27&gt;Q27,"2","0")))</f>
        <v/>
      </c>
      <c r="X27" s="1" t="s">
        <v>106</v>
      </c>
      <c r="Y27" s="9" t="str">
        <f>IF(Q27="","",IF(O27=Q27,"1",IF(O27&lt;Q27,"2","0")))</f>
        <v/>
      </c>
    </row>
    <row r="28" spans="1:25" x14ac:dyDescent="0.2">
      <c r="A28" s="78"/>
      <c r="B28" s="5" t="str">
        <f>T($B$12)</f>
        <v>TSV Calw</v>
      </c>
      <c r="C28" s="88" t="s">
        <v>105</v>
      </c>
      <c r="D28" s="5" t="str">
        <f>T($B$13)</f>
        <v>TSV Dennach</v>
      </c>
      <c r="E28" s="5"/>
      <c r="F28" s="5"/>
      <c r="G28" s="5"/>
      <c r="H28" s="5"/>
      <c r="I28" s="5"/>
      <c r="J28" s="5"/>
      <c r="K28" s="5"/>
      <c r="L28" s="5"/>
      <c r="M28" s="5"/>
      <c r="N28" s="5" t="str">
        <f>T($B$9)</f>
        <v>TV Unterhaugstett 1</v>
      </c>
      <c r="O28" s="196"/>
      <c r="P28" s="196" t="s">
        <v>106</v>
      </c>
      <c r="Q28" s="196"/>
      <c r="R28" s="9"/>
      <c r="T28" s="9" t="s">
        <v>106</v>
      </c>
      <c r="V28" s="9"/>
      <c r="W28" s="9" t="str">
        <f>IF(O28="","",IF(O28=Q28,"1",IF(O28&gt;Q28,"2","0")))</f>
        <v/>
      </c>
      <c r="X28" s="1" t="s">
        <v>106</v>
      </c>
      <c r="Y28" s="9" t="str">
        <f>IF(Q28="","",IF(O28=Q28,"1",IF(O28&lt;Q28,"2","0")))</f>
        <v/>
      </c>
    </row>
    <row r="29" spans="1:25" x14ac:dyDescent="0.2">
      <c r="O29" s="196"/>
      <c r="P29" s="196"/>
      <c r="Q29" s="196"/>
    </row>
    <row r="30" spans="1:25" s="9" customFormat="1" x14ac:dyDescent="0.2">
      <c r="A30" s="78"/>
      <c r="B30" s="11" t="str">
        <f>T($B$11)</f>
        <v>TV Unterhaugstett 3</v>
      </c>
      <c r="C30" s="88" t="s">
        <v>105</v>
      </c>
      <c r="D30" s="11" t="str">
        <f>T($B$14)</f>
        <v>TV Obernhausen</v>
      </c>
      <c r="E30" s="11"/>
      <c r="F30" s="11"/>
      <c r="G30" s="11"/>
      <c r="H30" s="11"/>
      <c r="I30" s="11"/>
      <c r="J30" s="11"/>
      <c r="K30" s="11"/>
      <c r="L30" s="11"/>
      <c r="M30" s="11"/>
      <c r="N30" s="11" t="str">
        <f>T($B$10)</f>
        <v>TV Unterhaugstett 2</v>
      </c>
      <c r="O30" s="196"/>
      <c r="P30" s="196" t="s">
        <v>106</v>
      </c>
      <c r="Q30" s="196"/>
      <c r="T30" s="9" t="s">
        <v>106</v>
      </c>
      <c r="W30" s="9" t="str">
        <f>IF(O30="","",IF(O30=Q30,"1",IF(O30&gt;Q30,"2","0")))</f>
        <v/>
      </c>
      <c r="X30" s="1" t="s">
        <v>106</v>
      </c>
      <c r="Y30" s="9" t="str">
        <f>IF(Q30="","",IF(O30=Q30,"1",IF(O30&lt;Q30,"2","0")))</f>
        <v/>
      </c>
    </row>
    <row r="31" spans="1:25" s="8" customFormat="1" x14ac:dyDescent="0.2">
      <c r="A31" s="78"/>
      <c r="B31" s="11" t="str">
        <f>T($B$13)</f>
        <v>TSV Dennach</v>
      </c>
      <c r="C31" s="88" t="s">
        <v>105</v>
      </c>
      <c r="D31" s="11" t="str">
        <f>T($B$9)</f>
        <v>TV Unterhaugstett 1</v>
      </c>
      <c r="E31" s="11"/>
      <c r="F31" s="11"/>
      <c r="G31" s="11"/>
      <c r="H31" s="11"/>
      <c r="I31" s="11"/>
      <c r="J31" s="11"/>
      <c r="K31" s="11"/>
      <c r="L31" s="11"/>
      <c r="M31" s="11"/>
      <c r="N31" s="11" t="str">
        <f>T($B$11)</f>
        <v>TV Unterhaugstett 3</v>
      </c>
      <c r="O31" s="196"/>
      <c r="P31" s="196" t="s">
        <v>106</v>
      </c>
      <c r="Q31" s="196"/>
      <c r="R31" s="9"/>
      <c r="S31" s="9"/>
      <c r="T31" s="9" t="s">
        <v>106</v>
      </c>
      <c r="U31" s="9"/>
      <c r="V31" s="9"/>
      <c r="W31" s="9" t="str">
        <f>IF(O31="","",IF(O31=Q31,"1",IF(O31&gt;Q31,"2","0")))</f>
        <v/>
      </c>
      <c r="X31" s="1" t="s">
        <v>106</v>
      </c>
      <c r="Y31" s="9" t="str">
        <f>IF(Q31="","",IF(O31=Q31,"1",IF(O31&lt;Q31,"2","0")))</f>
        <v/>
      </c>
    </row>
    <row r="32" spans="1:25" x14ac:dyDescent="0.2">
      <c r="A32" s="78"/>
      <c r="B32" s="5" t="str">
        <f>T($B$12)</f>
        <v>TSV Calw</v>
      </c>
      <c r="C32" s="88" t="s">
        <v>105</v>
      </c>
      <c r="D32" s="5" t="str">
        <f>T($B$10)</f>
        <v>TV Unterhaugstett 2</v>
      </c>
      <c r="E32" s="5"/>
      <c r="F32" s="5"/>
      <c r="G32" s="5"/>
      <c r="H32" s="5"/>
      <c r="I32" s="5"/>
      <c r="J32" s="5"/>
      <c r="K32" s="5"/>
      <c r="L32" s="5"/>
      <c r="M32" s="5"/>
      <c r="N32" s="5" t="str">
        <f>T($B$14)</f>
        <v>TV Obernhausen</v>
      </c>
      <c r="O32" s="196"/>
      <c r="P32" s="196" t="s">
        <v>106</v>
      </c>
      <c r="Q32" s="196"/>
      <c r="T32" s="9" t="s">
        <v>106</v>
      </c>
      <c r="W32" s="9" t="str">
        <f>IF(O32="","",IF(O32=Q32,"1",IF(O32&gt;Q32,"2","0")))</f>
        <v/>
      </c>
      <c r="X32" s="1" t="s">
        <v>106</v>
      </c>
      <c r="Y32" s="9" t="str">
        <f>IF(Q32="","",IF(O32=Q32,"1",IF(O32&lt;Q32,"2","0")))</f>
        <v/>
      </c>
    </row>
    <row r="33" spans="1:25" x14ac:dyDescent="0.2">
      <c r="O33" s="196"/>
      <c r="P33" s="196"/>
      <c r="Q33" s="196"/>
    </row>
    <row r="34" spans="1:25" x14ac:dyDescent="0.2">
      <c r="A34" s="78"/>
      <c r="B34" s="5" t="str">
        <f>T($B$13)</f>
        <v>TSV Dennach</v>
      </c>
      <c r="C34" s="88" t="s">
        <v>105</v>
      </c>
      <c r="D34" s="5" t="str">
        <f>T($B$11)</f>
        <v>TV Unterhaugstett 3</v>
      </c>
      <c r="E34" s="5"/>
      <c r="F34" s="5"/>
      <c r="G34" s="5"/>
      <c r="H34" s="5"/>
      <c r="I34" s="5"/>
      <c r="J34" s="5"/>
      <c r="K34" s="5"/>
      <c r="L34" s="5"/>
      <c r="M34" s="5"/>
      <c r="N34" s="5" t="str">
        <f>T($B$9)</f>
        <v>TV Unterhaugstett 1</v>
      </c>
      <c r="O34" s="196"/>
      <c r="P34" s="196" t="s">
        <v>106</v>
      </c>
      <c r="Q34" s="196"/>
      <c r="R34" s="2"/>
      <c r="T34" s="9" t="s">
        <v>106</v>
      </c>
      <c r="V34" s="2"/>
      <c r="W34" s="9" t="str">
        <f>IF(O34="","",IF(O34=Q34,"1",IF(O34&gt;Q34,"2","0")))</f>
        <v/>
      </c>
      <c r="X34" s="1" t="s">
        <v>106</v>
      </c>
      <c r="Y34" s="9" t="str">
        <f>IF(Q34="","",IF(O34=Q34,"1",IF(O34&lt;Q34,"2","0")))</f>
        <v/>
      </c>
    </row>
    <row r="35" spans="1:25" x14ac:dyDescent="0.2">
      <c r="A35" s="78"/>
      <c r="B35" s="5" t="str">
        <f>T($B$10)</f>
        <v>TV Unterhaugstett 2</v>
      </c>
      <c r="C35" s="88" t="s">
        <v>105</v>
      </c>
      <c r="D35" s="5" t="str">
        <f>T($B$14)</f>
        <v>TV Obernhausen</v>
      </c>
      <c r="E35" s="5"/>
      <c r="F35" s="5"/>
      <c r="G35" s="5"/>
      <c r="H35" s="5"/>
      <c r="I35" s="5"/>
      <c r="J35" s="5"/>
      <c r="K35" s="5"/>
      <c r="L35" s="5"/>
      <c r="M35" s="5"/>
      <c r="N35" s="5" t="str">
        <f>T($B$12)</f>
        <v>TSV Calw</v>
      </c>
      <c r="O35" s="196"/>
      <c r="P35" s="196" t="s">
        <v>106</v>
      </c>
      <c r="Q35" s="196"/>
      <c r="R35" s="9"/>
      <c r="T35" s="9" t="s">
        <v>106</v>
      </c>
      <c r="V35" s="9"/>
      <c r="W35" s="9" t="str">
        <f>IF(O35="","",IF(O35=Q35,"1",IF(O35&gt;Q35,"2","0")))</f>
        <v/>
      </c>
      <c r="X35" s="1" t="s">
        <v>106</v>
      </c>
      <c r="Y35" s="9" t="str">
        <f>IF(Q35="","",IF(O35=Q35,"1",IF(O35&lt;Q35,"2","0")))</f>
        <v/>
      </c>
    </row>
    <row r="36" spans="1:25" s="10" customFormat="1" x14ac:dyDescent="0.2">
      <c r="A36" s="78"/>
      <c r="B36" s="11" t="str">
        <f>T($B$12)</f>
        <v>TSV Calw</v>
      </c>
      <c r="C36" s="88" t="s">
        <v>105</v>
      </c>
      <c r="D36" s="11" t="str">
        <f>T($B$9)</f>
        <v>TV Unterhaugstett 1</v>
      </c>
      <c r="E36" s="11"/>
      <c r="F36" s="11"/>
      <c r="G36" s="11"/>
      <c r="H36" s="11"/>
      <c r="I36" s="11"/>
      <c r="J36" s="11"/>
      <c r="K36" s="11"/>
      <c r="L36" s="11"/>
      <c r="M36" s="11"/>
      <c r="N36" s="11" t="str">
        <f>T($B$10)</f>
        <v>TV Unterhaugstett 2</v>
      </c>
      <c r="O36" s="196"/>
      <c r="P36" s="196" t="s">
        <v>106</v>
      </c>
      <c r="Q36" s="196"/>
      <c r="R36" s="9"/>
      <c r="S36" s="9"/>
      <c r="T36" s="9" t="s">
        <v>106</v>
      </c>
      <c r="U36" s="9"/>
      <c r="V36" s="9"/>
      <c r="W36" s="9" t="str">
        <f>IF(O36="","",IF(O36=Q36,"1",IF(O36&gt;Q36,"2","0")))</f>
        <v/>
      </c>
      <c r="X36" s="1" t="s">
        <v>106</v>
      </c>
      <c r="Y36" s="9" t="str">
        <f>IF(Q36="","",IF(O36=Q36,"1",IF(O36&lt;Q36,"2","0")))</f>
        <v/>
      </c>
    </row>
    <row r="38" spans="1:25" x14ac:dyDescent="0.2">
      <c r="A38" s="78"/>
      <c r="B38" s="5"/>
      <c r="C38" s="2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R38" s="2"/>
      <c r="V38" s="2"/>
      <c r="W38" s="9"/>
      <c r="Y38" s="9"/>
    </row>
    <row r="39" spans="1:25" s="3" customFormat="1" x14ac:dyDescent="0.2">
      <c r="A39" s="85" t="s">
        <v>91</v>
      </c>
      <c r="B39" s="255">
        <f>Spielplan!I16</f>
        <v>43449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x14ac:dyDescent="0.2">
      <c r="A40" s="85" t="s">
        <v>146</v>
      </c>
      <c r="B40" s="255" t="str">
        <f>Spielplan!I18</f>
        <v>TV Unterhaugstett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x14ac:dyDescent="0.2">
      <c r="A41" s="85" t="s">
        <v>92</v>
      </c>
      <c r="B41" s="8" t="s">
        <v>163</v>
      </c>
      <c r="C41" s="8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3" customFormat="1" x14ac:dyDescent="0.2">
      <c r="A42" s="85" t="s">
        <v>93</v>
      </c>
      <c r="B42" s="8" t="s">
        <v>247</v>
      </c>
      <c r="C42" s="8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3" customFormat="1" x14ac:dyDescent="0.2">
      <c r="A43" s="85" t="s">
        <v>94</v>
      </c>
      <c r="B43" s="255" t="str">
        <f>Spielplan!I17</f>
        <v>10 Uhr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3" customFormat="1" x14ac:dyDescent="0.2">
      <c r="A44" s="85" t="s">
        <v>95</v>
      </c>
      <c r="B44" s="159" t="s">
        <v>165</v>
      </c>
      <c r="C44" s="8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3" customFormat="1" x14ac:dyDescent="0.2">
      <c r="A45" s="85" t="s">
        <v>96</v>
      </c>
      <c r="B45" s="3" t="str">
        <f>Spielplan!$I$2</f>
        <v>Vorrunde Gruppe D</v>
      </c>
      <c r="C45" s="8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8" customFormat="1" x14ac:dyDescent="0.2">
      <c r="A46" s="85" t="s">
        <v>97</v>
      </c>
      <c r="B46" s="2"/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1"/>
      <c r="Y46" s="9"/>
    </row>
    <row r="47" spans="1:25" s="8" customFormat="1" x14ac:dyDescent="0.2">
      <c r="A47" s="78"/>
      <c r="B47" s="2"/>
      <c r="C47" s="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9"/>
      <c r="S47" s="2"/>
      <c r="T47" s="2"/>
      <c r="U47" s="2"/>
      <c r="V47" s="9"/>
      <c r="W47" s="9"/>
      <c r="X47" s="1"/>
      <c r="Y47" s="9"/>
    </row>
    <row r="48" spans="1:25" s="8" customFormat="1" x14ac:dyDescent="0.2">
      <c r="A48" s="87" t="s">
        <v>99</v>
      </c>
      <c r="B48" s="2" t="s">
        <v>100</v>
      </c>
      <c r="C48" s="7"/>
      <c r="D48" s="3" t="s">
        <v>101</v>
      </c>
      <c r="E48" s="2"/>
      <c r="F48" s="2"/>
      <c r="G48" s="2"/>
      <c r="H48" s="2"/>
      <c r="I48" s="2"/>
      <c r="J48" s="2"/>
      <c r="K48" s="2"/>
      <c r="L48" s="2"/>
      <c r="M48" s="2"/>
      <c r="N48" s="2" t="s">
        <v>102</v>
      </c>
      <c r="O48" s="1"/>
      <c r="P48" s="2" t="s">
        <v>103</v>
      </c>
      <c r="Q48" s="2"/>
      <c r="R48" s="9"/>
      <c r="S48" s="1"/>
      <c r="T48" s="2" t="s">
        <v>152</v>
      </c>
      <c r="U48" s="2"/>
      <c r="V48" s="9"/>
      <c r="W48" s="2"/>
      <c r="X48" s="2" t="s">
        <v>104</v>
      </c>
      <c r="Y48" s="2"/>
    </row>
    <row r="49" spans="1:25" s="8" customFormat="1" x14ac:dyDescent="0.2">
      <c r="A49" s="78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0" customFormat="1" x14ac:dyDescent="0.2">
      <c r="A50" s="78" t="str">
        <f>T(B43)</f>
        <v>10 Uhr</v>
      </c>
      <c r="B50" s="11" t="str">
        <f>T($B$10)</f>
        <v>TV Unterhaugstett 2</v>
      </c>
      <c r="C50" s="88" t="s">
        <v>105</v>
      </c>
      <c r="D50" s="11" t="str">
        <f>T($B$9)</f>
        <v>TV Unterhaugstett 1</v>
      </c>
      <c r="F50" s="11"/>
      <c r="G50" s="11"/>
      <c r="H50" s="11"/>
      <c r="I50" s="11"/>
      <c r="J50" s="11"/>
      <c r="K50" s="11"/>
      <c r="L50" s="11"/>
      <c r="M50" s="11"/>
      <c r="N50" s="11" t="str">
        <f>T($B$13)</f>
        <v>TSV Dennach</v>
      </c>
      <c r="O50" s="9"/>
      <c r="P50" s="9" t="s">
        <v>106</v>
      </c>
      <c r="Q50" s="9"/>
      <c r="R50" s="9"/>
      <c r="S50" s="9"/>
      <c r="T50" s="9" t="s">
        <v>106</v>
      </c>
      <c r="U50" s="9"/>
      <c r="V50" s="9"/>
      <c r="W50" s="9" t="str">
        <f>IF(O50="","",IF(O50=Q50,"1",IF(O50&gt;Q50,"2","0")))</f>
        <v/>
      </c>
      <c r="X50" s="1" t="s">
        <v>106</v>
      </c>
      <c r="Y50" s="9" t="str">
        <f>IF(Q50="","",IF(O50=Q50,"1",IF(O50&lt;Q50,"2","0")))</f>
        <v/>
      </c>
    </row>
    <row r="51" spans="1:25" s="10" customFormat="1" x14ac:dyDescent="0.2">
      <c r="A51" s="78"/>
      <c r="B51" s="11" t="str">
        <f>T($B$12)</f>
        <v>TSV Calw</v>
      </c>
      <c r="C51" s="88" t="s">
        <v>105</v>
      </c>
      <c r="D51" s="11" t="str">
        <f>T($B$11)</f>
        <v>TV Unterhaugstett 3</v>
      </c>
      <c r="F51" s="11"/>
      <c r="G51" s="11"/>
      <c r="H51" s="11"/>
      <c r="I51" s="11"/>
      <c r="J51" s="11"/>
      <c r="K51" s="11"/>
      <c r="L51" s="11"/>
      <c r="M51" s="11"/>
      <c r="N51" s="11" t="str">
        <f>T($B$9)</f>
        <v>TV Unterhaugstett 1</v>
      </c>
      <c r="O51" s="9"/>
      <c r="P51" s="9" t="s">
        <v>106</v>
      </c>
      <c r="Q51" s="9"/>
      <c r="R51" s="9"/>
      <c r="S51" s="9"/>
      <c r="T51" s="9" t="s">
        <v>106</v>
      </c>
      <c r="U51" s="9"/>
      <c r="V51" s="9"/>
      <c r="W51" s="9" t="str">
        <f>IF(O51="","",IF(O51=Q51,"1",IF(O51&gt;Q51,"2","0")))</f>
        <v/>
      </c>
      <c r="X51" s="1" t="s">
        <v>106</v>
      </c>
      <c r="Y51" s="9" t="str">
        <f>IF(Q51="","",IF(O51=Q51,"1",IF(O51&lt;Q51,"2","0")))</f>
        <v/>
      </c>
    </row>
    <row r="52" spans="1:25" s="10" customFormat="1" x14ac:dyDescent="0.2">
      <c r="A52" s="78"/>
      <c r="B52" s="11" t="str">
        <f>T($B$14)</f>
        <v>TV Obernhausen</v>
      </c>
      <c r="C52" s="88" t="s">
        <v>105</v>
      </c>
      <c r="D52" s="11" t="str">
        <f>T($B$13)</f>
        <v>TSV Dennach</v>
      </c>
      <c r="F52" s="11"/>
      <c r="G52" s="11"/>
      <c r="H52" s="11"/>
      <c r="I52" s="11"/>
      <c r="J52" s="11"/>
      <c r="K52" s="11"/>
      <c r="L52" s="11"/>
      <c r="M52" s="11"/>
      <c r="N52" s="11" t="str">
        <f>T($B$10)</f>
        <v>TV Unterhaugstett 2</v>
      </c>
      <c r="O52" s="9"/>
      <c r="P52" s="9" t="s">
        <v>106</v>
      </c>
      <c r="Q52" s="9"/>
      <c r="R52" s="9"/>
      <c r="S52" s="9"/>
      <c r="T52" s="9" t="s">
        <v>106</v>
      </c>
      <c r="U52" s="9"/>
      <c r="V52" s="9"/>
      <c r="W52" s="9" t="str">
        <f>IF(O52="","",IF(O52=Q52,"1",IF(O52&gt;Q52,"2","0")))</f>
        <v/>
      </c>
      <c r="X52" s="1" t="s">
        <v>106</v>
      </c>
      <c r="Y52" s="9" t="str">
        <f>IF(Q52="","",IF(O52=Q52,"1",IF(O52&lt;Q52,"2","0")))</f>
        <v/>
      </c>
    </row>
    <row r="53" spans="1:25" s="10" customFormat="1" x14ac:dyDescent="0.2">
      <c r="A53" s="78"/>
      <c r="B53"/>
      <c r="C53" s="31"/>
      <c r="D53"/>
      <c r="F53"/>
      <c r="G53"/>
      <c r="H53"/>
      <c r="I53"/>
      <c r="J53"/>
      <c r="K53"/>
      <c r="L53"/>
      <c r="M53"/>
      <c r="N5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2">
      <c r="A54"/>
      <c r="B54" s="11" t="str">
        <f>T($B$11)</f>
        <v>TV Unterhaugstett 3</v>
      </c>
      <c r="C54" s="88" t="s">
        <v>105</v>
      </c>
      <c r="D54" s="11" t="str">
        <f>T($B$9)</f>
        <v>TV Unterhaugstett 1</v>
      </c>
      <c r="F54" s="11"/>
      <c r="G54" s="11"/>
      <c r="H54" s="11"/>
      <c r="I54" s="11"/>
      <c r="J54" s="11"/>
      <c r="K54" s="11"/>
      <c r="L54" s="11"/>
      <c r="M54" s="11"/>
      <c r="N54" s="11" t="str">
        <f>T($B$14)</f>
        <v>TV Obernhausen</v>
      </c>
      <c r="O54" s="9"/>
      <c r="P54" s="9" t="s">
        <v>106</v>
      </c>
      <c r="Q54" s="9"/>
      <c r="R54" s="9"/>
      <c r="S54" s="9"/>
      <c r="T54" s="9" t="s">
        <v>106</v>
      </c>
      <c r="U54" s="9"/>
      <c r="V54" s="9"/>
      <c r="W54" s="9" t="str">
        <f>IF(O54="","",IF(O54=Q54,"1",IF(O54&gt;Q54,"2","0")))</f>
        <v/>
      </c>
      <c r="X54" s="1" t="s">
        <v>106</v>
      </c>
      <c r="Y54" s="9" t="str">
        <f>IF(Q54="","",IF(O54=Q54,"1",IF(O54&lt;Q54,"2","0")))</f>
        <v/>
      </c>
    </row>
    <row r="55" spans="1:25" s="10" customFormat="1" x14ac:dyDescent="0.2">
      <c r="A55" s="78"/>
      <c r="B55" s="11" t="str">
        <f>T($B$12)</f>
        <v>TSV Calw</v>
      </c>
      <c r="C55" s="88" t="s">
        <v>105</v>
      </c>
      <c r="D55" s="11" t="str">
        <f>T($B$14)</f>
        <v>TV Obernhausen</v>
      </c>
      <c r="F55" s="11"/>
      <c r="G55" s="11"/>
      <c r="H55" s="11"/>
      <c r="I55" s="11"/>
      <c r="J55" s="11"/>
      <c r="K55" s="11"/>
      <c r="L55" s="11"/>
      <c r="M55" s="11"/>
      <c r="N55" s="11" t="str">
        <f>T($B$13)</f>
        <v>TSV Dennach</v>
      </c>
      <c r="O55" s="9"/>
      <c r="P55" s="9" t="s">
        <v>106</v>
      </c>
      <c r="Q55" s="9"/>
      <c r="R55" s="9"/>
      <c r="S55" s="9"/>
      <c r="T55" s="9" t="s">
        <v>106</v>
      </c>
      <c r="U55" s="9"/>
      <c r="V55" s="9"/>
      <c r="W55" s="9" t="str">
        <f>IF(O55="","",IF(O55=Q55,"1",IF(O55&gt;Q55,"2","0")))</f>
        <v/>
      </c>
      <c r="X55" s="1" t="s">
        <v>106</v>
      </c>
      <c r="Y55" s="9" t="str">
        <f>IF(Q55="","",IF(O55=Q55,"1",IF(O55&lt;Q55,"2","0")))</f>
        <v/>
      </c>
    </row>
    <row r="56" spans="1:25" s="10" customFormat="1" x14ac:dyDescent="0.2">
      <c r="A56" s="78"/>
      <c r="B56" s="11" t="str">
        <f>T($B$13)</f>
        <v>TSV Dennach</v>
      </c>
      <c r="C56" s="88" t="s">
        <v>105</v>
      </c>
      <c r="D56" s="11" t="str">
        <f>T($B$10)</f>
        <v>TV Unterhaugstett 2</v>
      </c>
      <c r="F56" s="11"/>
      <c r="G56" s="11"/>
      <c r="H56" s="11"/>
      <c r="I56" s="11"/>
      <c r="J56" s="11"/>
      <c r="K56" s="11"/>
      <c r="L56" s="11"/>
      <c r="M56" s="11"/>
      <c r="N56" s="11" t="str">
        <f>T($B$11)</f>
        <v>TV Unterhaugstett 3</v>
      </c>
      <c r="O56" s="9"/>
      <c r="P56" s="9" t="s">
        <v>106</v>
      </c>
      <c r="Q56" s="9"/>
      <c r="R56" s="9"/>
      <c r="S56" s="9"/>
      <c r="T56" s="9" t="s">
        <v>106</v>
      </c>
      <c r="U56" s="9"/>
      <c r="V56" s="9"/>
      <c r="W56" s="9" t="str">
        <f>IF(O56="","",IF(O56=Q56,"1",IF(O56&gt;Q56,"2","0")))</f>
        <v/>
      </c>
      <c r="X56" s="1" t="s">
        <v>106</v>
      </c>
      <c r="Y56" s="9" t="str">
        <f>IF(Q56="","",IF(O56=Q56,"1",IF(O56&lt;Q56,"2","0")))</f>
        <v/>
      </c>
    </row>
    <row r="58" spans="1:25" x14ac:dyDescent="0.2">
      <c r="A58" s="78"/>
      <c r="B58" s="5" t="str">
        <f>T($B$9)</f>
        <v>TV Unterhaugstett 1</v>
      </c>
      <c r="C58" s="88" t="s">
        <v>105</v>
      </c>
      <c r="D58" s="5" t="str">
        <f>T($B$14)</f>
        <v>TV Obernhausen</v>
      </c>
      <c r="F58" s="5"/>
      <c r="G58" s="5"/>
      <c r="H58" s="5"/>
      <c r="I58" s="5"/>
      <c r="J58" s="5"/>
      <c r="K58" s="5"/>
      <c r="L58" s="5"/>
      <c r="M58" s="5"/>
      <c r="N58" s="5" t="str">
        <f>T($B$12)</f>
        <v>TSV Calw</v>
      </c>
      <c r="P58" s="9" t="s">
        <v>106</v>
      </c>
      <c r="R58" s="2"/>
      <c r="T58" s="9" t="s">
        <v>106</v>
      </c>
      <c r="V58" s="2"/>
      <c r="W58" s="9" t="str">
        <f>IF(O58="","",IF(O58=Q58,"1",IF(O58&gt;Q58,"2","0")))</f>
        <v/>
      </c>
      <c r="X58" s="1" t="s">
        <v>106</v>
      </c>
      <c r="Y58" s="9" t="str">
        <f>IF(Q58="","",IF(O58=Q58,"1",IF(O58&lt;Q58,"2","0")))</f>
        <v/>
      </c>
    </row>
    <row r="59" spans="1:25" s="10" customFormat="1" x14ac:dyDescent="0.2">
      <c r="A59" s="78"/>
      <c r="B59" s="11" t="str">
        <f>T($B$11)</f>
        <v>TV Unterhaugstett 3</v>
      </c>
      <c r="C59" s="88" t="s">
        <v>105</v>
      </c>
      <c r="D59" s="11" t="str">
        <f>T($B$10)</f>
        <v>TV Unterhaugstett 2</v>
      </c>
      <c r="F59" s="11"/>
      <c r="G59" s="11"/>
      <c r="H59" s="11"/>
      <c r="I59" s="11"/>
      <c r="J59" s="11"/>
      <c r="K59" s="11"/>
      <c r="L59" s="11"/>
      <c r="M59" s="11"/>
      <c r="N59" s="11" t="str">
        <f>T($B$13)</f>
        <v>TSV Dennach</v>
      </c>
      <c r="O59" s="9"/>
      <c r="P59" s="9" t="s">
        <v>106</v>
      </c>
      <c r="Q59" s="9"/>
      <c r="R59" s="9"/>
      <c r="S59" s="9"/>
      <c r="T59" s="9" t="s">
        <v>106</v>
      </c>
      <c r="U59" s="9"/>
      <c r="V59" s="9"/>
      <c r="W59" s="9" t="str">
        <f>IF(O59="","",IF(O59=Q59,"1",IF(O59&gt;Q59,"2","0")))</f>
        <v/>
      </c>
      <c r="X59" s="1" t="s">
        <v>106</v>
      </c>
      <c r="Y59" s="9" t="str">
        <f>IF(Q59="","",IF(O59=Q59,"1",IF(O59&lt;Q59,"2","0")))</f>
        <v/>
      </c>
    </row>
    <row r="60" spans="1:25" x14ac:dyDescent="0.2">
      <c r="A60" s="78"/>
      <c r="B60" s="5" t="str">
        <f>T($B$13)</f>
        <v>TSV Dennach</v>
      </c>
      <c r="C60" s="88" t="s">
        <v>105</v>
      </c>
      <c r="D60" s="5" t="str">
        <f>T($B$12)</f>
        <v>TSV Calw</v>
      </c>
      <c r="F60" s="5"/>
      <c r="G60" s="5"/>
      <c r="H60" s="5"/>
      <c r="I60" s="5"/>
      <c r="J60" s="5"/>
      <c r="K60" s="5"/>
      <c r="L60" s="5"/>
      <c r="M60" s="5"/>
      <c r="N60" s="5" t="str">
        <f>T($B$9)</f>
        <v>TV Unterhaugstett 1</v>
      </c>
      <c r="P60" s="9" t="s">
        <v>106</v>
      </c>
      <c r="R60" s="9"/>
      <c r="T60" s="9" t="s">
        <v>106</v>
      </c>
      <c r="V60" s="9"/>
      <c r="W60" s="9" t="str">
        <f>IF(O60="","",IF(O60=Q60,"1",IF(O60&gt;Q60,"2","0")))</f>
        <v/>
      </c>
      <c r="X60" s="1" t="s">
        <v>106</v>
      </c>
      <c r="Y60" s="9" t="str">
        <f>IF(Q60="","",IF(O60=Q60,"1",IF(O60&lt;Q60,"2","0")))</f>
        <v/>
      </c>
    </row>
    <row r="62" spans="1:25" s="9" customFormat="1" x14ac:dyDescent="0.2">
      <c r="A62" s="78"/>
      <c r="B62" s="11" t="str">
        <f>T($B$14)</f>
        <v>TV Obernhausen</v>
      </c>
      <c r="C62" s="88" t="s">
        <v>105</v>
      </c>
      <c r="D62" s="11" t="str">
        <f>T($B$11)</f>
        <v>TV Unterhaugstett 3</v>
      </c>
      <c r="F62" s="11"/>
      <c r="G62" s="11"/>
      <c r="H62" s="11"/>
      <c r="I62" s="11"/>
      <c r="J62" s="11"/>
      <c r="K62" s="11"/>
      <c r="L62" s="11"/>
      <c r="M62" s="11"/>
      <c r="N62" s="11" t="str">
        <f>T($B$10)</f>
        <v>TV Unterhaugstett 2</v>
      </c>
      <c r="P62" s="9" t="s">
        <v>106</v>
      </c>
      <c r="T62" s="9" t="s">
        <v>106</v>
      </c>
      <c r="W62" s="9" t="str">
        <f>IF(O62="","",IF(O62=Q62,"1",IF(O62&gt;Q62,"2","0")))</f>
        <v/>
      </c>
      <c r="X62" s="1" t="s">
        <v>106</v>
      </c>
      <c r="Y62" s="9" t="str">
        <f>IF(Q62="","",IF(O62=Q62,"1",IF(O62&lt;Q62,"2","0")))</f>
        <v/>
      </c>
    </row>
    <row r="63" spans="1:25" s="8" customFormat="1" x14ac:dyDescent="0.2">
      <c r="A63" s="78"/>
      <c r="B63" s="11" t="str">
        <f>T($B$9)</f>
        <v>TV Unterhaugstett 1</v>
      </c>
      <c r="C63" s="88" t="s">
        <v>105</v>
      </c>
      <c r="D63" s="11" t="str">
        <f>T($B$13)</f>
        <v>TSV Dennach</v>
      </c>
      <c r="F63" s="11"/>
      <c r="G63" s="11"/>
      <c r="H63" s="11"/>
      <c r="I63" s="11"/>
      <c r="J63" s="11"/>
      <c r="K63" s="11"/>
      <c r="L63" s="11"/>
      <c r="M63" s="11"/>
      <c r="N63" s="11" t="str">
        <f>T($B$11)</f>
        <v>TV Unterhaugstett 3</v>
      </c>
      <c r="O63" s="9"/>
      <c r="P63" s="9" t="s">
        <v>106</v>
      </c>
      <c r="Q63" s="9"/>
      <c r="R63" s="9"/>
      <c r="S63" s="9"/>
      <c r="T63" s="9" t="s">
        <v>106</v>
      </c>
      <c r="U63" s="9"/>
      <c r="V63" s="9"/>
      <c r="W63" s="9" t="str">
        <f>IF(O63="","",IF(O63=Q63,"1",IF(O63&gt;Q63,"2","0")))</f>
        <v/>
      </c>
      <c r="X63" s="1" t="s">
        <v>106</v>
      </c>
      <c r="Y63" s="9" t="str">
        <f>IF(Q63="","",IF(O63=Q63,"1",IF(O63&lt;Q63,"2","0")))</f>
        <v/>
      </c>
    </row>
    <row r="64" spans="1:25" x14ac:dyDescent="0.2">
      <c r="A64" s="78"/>
      <c r="B64" s="5" t="str">
        <f>T($B$10)</f>
        <v>TV Unterhaugstett 2</v>
      </c>
      <c r="C64" s="88" t="s">
        <v>105</v>
      </c>
      <c r="D64" s="5" t="str">
        <f>T($B$12)</f>
        <v>TSV Calw</v>
      </c>
      <c r="F64" s="5"/>
      <c r="G64" s="5"/>
      <c r="H64" s="5"/>
      <c r="I64" s="5"/>
      <c r="J64" s="5"/>
      <c r="K64" s="5"/>
      <c r="L64" s="5"/>
      <c r="M64" s="5"/>
      <c r="N64" s="5" t="str">
        <f>T($B$14)</f>
        <v>TV Obernhausen</v>
      </c>
      <c r="P64" s="9" t="s">
        <v>106</v>
      </c>
      <c r="T64" s="9" t="s">
        <v>106</v>
      </c>
      <c r="W64" s="9" t="str">
        <f>IF(O64="","",IF(O64=Q64,"1",IF(O64&gt;Q64,"2","0")))</f>
        <v/>
      </c>
      <c r="X64" s="1" t="s">
        <v>106</v>
      </c>
      <c r="Y64" s="9" t="str">
        <f>IF(Q64="","",IF(O64=Q64,"1",IF(O64&lt;Q64,"2","0")))</f>
        <v/>
      </c>
    </row>
    <row r="66" spans="1:32" x14ac:dyDescent="0.2">
      <c r="A66" s="78"/>
      <c r="B66" s="5" t="str">
        <f>T($B$11)</f>
        <v>TV Unterhaugstett 3</v>
      </c>
      <c r="C66" s="88" t="s">
        <v>105</v>
      </c>
      <c r="D66" s="5" t="str">
        <f>T($B$13)</f>
        <v>TSV Dennach</v>
      </c>
      <c r="F66" s="5"/>
      <c r="G66" s="5"/>
      <c r="H66" s="5"/>
      <c r="I66" s="5"/>
      <c r="J66" s="5"/>
      <c r="K66" s="5"/>
      <c r="L66" s="5"/>
      <c r="M66" s="5"/>
      <c r="N66" s="5" t="str">
        <f>T($B$9)</f>
        <v>TV Unterhaugstett 1</v>
      </c>
      <c r="P66" s="9" t="s">
        <v>106</v>
      </c>
      <c r="R66" s="2"/>
      <c r="T66" s="9" t="s">
        <v>106</v>
      </c>
      <c r="V66" s="2"/>
      <c r="W66" s="9" t="str">
        <f>IF(O66="","",IF(O66=Q66,"1",IF(O66&gt;Q66,"2","0")))</f>
        <v/>
      </c>
      <c r="X66" s="1" t="s">
        <v>106</v>
      </c>
      <c r="Y66" s="9" t="str">
        <f>IF(Q66="","",IF(O66=Q66,"1",IF(O66&lt;Q66,"2","0")))</f>
        <v/>
      </c>
    </row>
    <row r="67" spans="1:32" x14ac:dyDescent="0.2">
      <c r="A67" s="78"/>
      <c r="B67" s="5" t="str">
        <f>T($B$14)</f>
        <v>TV Obernhausen</v>
      </c>
      <c r="C67" s="88" t="s">
        <v>105</v>
      </c>
      <c r="D67" s="5" t="str">
        <f>T($B$10)</f>
        <v>TV Unterhaugstett 2</v>
      </c>
      <c r="F67" s="5"/>
      <c r="G67" s="5"/>
      <c r="H67" s="5"/>
      <c r="I67" s="5"/>
      <c r="J67" s="5"/>
      <c r="K67" s="5"/>
      <c r="L67" s="5"/>
      <c r="M67" s="5"/>
      <c r="N67" s="5" t="str">
        <f>T($B$12)</f>
        <v>TSV Calw</v>
      </c>
      <c r="P67" s="9" t="s">
        <v>106</v>
      </c>
      <c r="R67" s="9"/>
      <c r="T67" s="9" t="s">
        <v>106</v>
      </c>
      <c r="V67" s="9"/>
      <c r="W67" s="9" t="str">
        <f>IF(O67="","",IF(O67=Q67,"1",IF(O67&gt;Q67,"2","0")))</f>
        <v/>
      </c>
      <c r="X67" s="1" t="s">
        <v>106</v>
      </c>
      <c r="Y67" s="9" t="str">
        <f>IF(Q67="","",IF(O67=Q67,"1",IF(O67&lt;Q67,"2","0")))</f>
        <v/>
      </c>
    </row>
    <row r="68" spans="1:32" s="10" customFormat="1" x14ac:dyDescent="0.2">
      <c r="A68" s="78"/>
      <c r="B68" s="11" t="str">
        <f>T($B$9)</f>
        <v>TV Unterhaugstett 1</v>
      </c>
      <c r="C68" s="88" t="s">
        <v>105</v>
      </c>
      <c r="D68" s="11" t="str">
        <f>T($B$12)</f>
        <v>TSV Calw</v>
      </c>
      <c r="F68" s="11"/>
      <c r="G68" s="11"/>
      <c r="H68" s="11"/>
      <c r="I68" s="11"/>
      <c r="J68" s="11"/>
      <c r="K68" s="11"/>
      <c r="L68" s="11"/>
      <c r="M68" s="11"/>
      <c r="N68" s="11" t="str">
        <f>T($B$10)</f>
        <v>TV Unterhaugstett 2</v>
      </c>
      <c r="O68" s="9"/>
      <c r="P68" s="9" t="s">
        <v>106</v>
      </c>
      <c r="Q68" s="9"/>
      <c r="R68" s="9"/>
      <c r="S68" s="9"/>
      <c r="T68" s="9" t="s">
        <v>106</v>
      </c>
      <c r="U68" s="9"/>
      <c r="V68" s="9"/>
      <c r="W68" s="9" t="str">
        <f>IF(O68="","",IF(O68=Q68,"1",IF(O68&gt;Q68,"2","0")))</f>
        <v/>
      </c>
      <c r="X68" s="1" t="s">
        <v>106</v>
      </c>
      <c r="Y68" s="9" t="str">
        <f>IF(Q68="","",IF(O68=Q68,"1",IF(O68&lt;Q68,"2","0")))</f>
        <v/>
      </c>
    </row>
    <row r="70" spans="1:32" s="10" customFormat="1" x14ac:dyDescent="0.2">
      <c r="A70" s="78"/>
      <c r="B70" s="11"/>
      <c r="C70" s="8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  <c r="V70" s="9"/>
      <c r="W70" s="9"/>
      <c r="X70" s="1"/>
      <c r="Y70" s="9"/>
    </row>
    <row r="71" spans="1:32" s="10" customFormat="1" ht="13.5" thickBot="1" x14ac:dyDescent="0.25">
      <c r="A71" s="78" t="s">
        <v>107</v>
      </c>
      <c r="B71" s="11"/>
      <c r="C71" s="8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9"/>
      <c r="P71" s="9" t="s">
        <v>108</v>
      </c>
      <c r="Q71" s="9"/>
      <c r="R71" s="9"/>
      <c r="S71" s="9"/>
      <c r="T71" s="9" t="s">
        <v>108</v>
      </c>
      <c r="U71" s="9"/>
      <c r="V71" s="9"/>
      <c r="W71" s="9"/>
      <c r="X71" s="1" t="s">
        <v>104</v>
      </c>
      <c r="Y71" s="9"/>
      <c r="Z71" s="9"/>
      <c r="AA71" s="9"/>
      <c r="AB71" s="9"/>
      <c r="AC71" s="9"/>
      <c r="AD71" s="9"/>
      <c r="AE71" s="1"/>
      <c r="AF71" s="9"/>
    </row>
    <row r="72" spans="1:32" x14ac:dyDescent="0.2">
      <c r="A72" s="1"/>
      <c r="B72" t="str">
        <f>T($B$9)</f>
        <v>TV Unterhaugstett 1</v>
      </c>
      <c r="D72" s="182" t="str">
        <f>W18</f>
        <v/>
      </c>
      <c r="E72" s="170" t="str">
        <f>W22</f>
        <v/>
      </c>
      <c r="F72" s="170" t="str">
        <f>Y26</f>
        <v/>
      </c>
      <c r="G72" s="170" t="str">
        <f>Y31</f>
        <v/>
      </c>
      <c r="H72" s="171" t="str">
        <f>Y36</f>
        <v/>
      </c>
      <c r="I72" s="169" t="str">
        <f>Y50</f>
        <v/>
      </c>
      <c r="J72" s="170" t="str">
        <f>Y54</f>
        <v/>
      </c>
      <c r="K72" s="170" t="str">
        <f>W58</f>
        <v/>
      </c>
      <c r="L72" s="170" t="str">
        <f>W63</f>
        <v/>
      </c>
      <c r="M72" s="171" t="str">
        <f>W68</f>
        <v/>
      </c>
      <c r="O72" s="1">
        <f>SUM(O18+O22+Q26+Q31+Q36+Q50+Q54+O58+O63+O68)</f>
        <v>0</v>
      </c>
      <c r="P72" s="1" t="s">
        <v>106</v>
      </c>
      <c r="Q72" s="1">
        <f>SUM(Q18+Q22+O26+O31+O36+O50+O54+Q58+Q63+Q68)</f>
        <v>0</v>
      </c>
      <c r="S72" s="1">
        <f>SUM(S18+S22+U26+U31+U36+U50+U54+S58+S63+S68)</f>
        <v>0</v>
      </c>
      <c r="T72" s="1" t="s">
        <v>106</v>
      </c>
      <c r="U72" s="1">
        <f>SUM(U18+U22+S26+S31+S36+S50+S54+U58+U63+U68)</f>
        <v>0</v>
      </c>
      <c r="W72" s="1" t="e">
        <f>SUM(W18+W22+Y26+Y31+Y36+Y50+Y54+W58+W63+W68)</f>
        <v>#VALUE!</v>
      </c>
      <c r="X72" s="1" t="s">
        <v>106</v>
      </c>
      <c r="Y72" s="1" t="e">
        <f>SUM(Y18+Y22+W26+W31+W36+W50+W54+Y58+Y63+Y68)</f>
        <v>#VALUE!</v>
      </c>
      <c r="Z72" s="1"/>
      <c r="AA72" s="1"/>
      <c r="AB72" s="1"/>
      <c r="AC72" s="1"/>
      <c r="AD72" s="1"/>
      <c r="AE72" s="1"/>
      <c r="AF72" s="1"/>
    </row>
    <row r="73" spans="1:32" x14ac:dyDescent="0.2">
      <c r="A73" s="78"/>
      <c r="B73" s="5" t="str">
        <f>T($B$10)</f>
        <v>TV Unterhaugstett 2</v>
      </c>
      <c r="C73" s="28"/>
      <c r="D73" s="172" t="str">
        <f>Y18</f>
        <v/>
      </c>
      <c r="E73" s="90" t="str">
        <f>W24</f>
        <v/>
      </c>
      <c r="F73" s="90" t="str">
        <f>W27</f>
        <v/>
      </c>
      <c r="G73" s="90" t="str">
        <f>Y32</f>
        <v/>
      </c>
      <c r="H73" s="183" t="str">
        <f>W35</f>
        <v/>
      </c>
      <c r="I73" s="172" t="str">
        <f>W50</f>
        <v/>
      </c>
      <c r="J73" s="166" t="str">
        <f>Y56</f>
        <v/>
      </c>
      <c r="K73" s="166" t="str">
        <f>Y59</f>
        <v/>
      </c>
      <c r="L73" s="90" t="str">
        <f>W64</f>
        <v/>
      </c>
      <c r="M73" s="173" t="str">
        <f>Y67</f>
        <v/>
      </c>
      <c r="N73" s="5"/>
      <c r="O73" s="1">
        <f>SUM(Q18+O24+O27+Q32+O35+O50+Q56+Q59+O64+Q67)</f>
        <v>0</v>
      </c>
      <c r="P73" s="9" t="s">
        <v>106</v>
      </c>
      <c r="Q73" s="1">
        <f>SUM(O18+Q24+Q27+O32+Q35+Q50+O56+O59+Q64+O67)</f>
        <v>0</v>
      </c>
      <c r="R73" s="2"/>
      <c r="S73" s="1">
        <f>SUM(U18+S24+S27+U32+S35+S50+U56+U59+S64+U67)</f>
        <v>0</v>
      </c>
      <c r="T73" s="9" t="s">
        <v>106</v>
      </c>
      <c r="U73" s="1">
        <f>SUM(S18+U24+U27+S32+U35+U50+S56+S59+U64+S67)</f>
        <v>0</v>
      </c>
      <c r="V73" s="2"/>
      <c r="W73" s="1" t="e">
        <f>SUM(Y18+W24+W27+Y32+W35+W50+Y56+Y59+W64+Y67)</f>
        <v>#VALUE!</v>
      </c>
      <c r="X73" s="9" t="s">
        <v>106</v>
      </c>
      <c r="Y73" s="1" t="e">
        <f>SUM(W18+Y24+Y27+W32+Y35+Y50+W56+W59+Y64+W67)</f>
        <v>#VALUE!</v>
      </c>
      <c r="Z73" s="1"/>
      <c r="AA73" s="1"/>
      <c r="AB73" s="9"/>
      <c r="AC73" s="1"/>
      <c r="AD73" s="1"/>
      <c r="AE73" s="9"/>
      <c r="AF73" s="1"/>
    </row>
    <row r="74" spans="1:32" s="10" customFormat="1" x14ac:dyDescent="0.2">
      <c r="A74" s="78"/>
      <c r="B74" s="11" t="str">
        <f>T($B$11)</f>
        <v>TV Unterhaugstett 3</v>
      </c>
      <c r="C74" s="88"/>
      <c r="D74" s="184" t="str">
        <f>W19</f>
        <v/>
      </c>
      <c r="E74" s="91" t="str">
        <f>Y22</f>
        <v/>
      </c>
      <c r="F74" s="91" t="str">
        <f>Y27</f>
        <v/>
      </c>
      <c r="G74" s="91" t="str">
        <f>W30</f>
        <v/>
      </c>
      <c r="H74" s="175" t="str">
        <f>Y34</f>
        <v/>
      </c>
      <c r="I74" s="174" t="str">
        <f>Y51</f>
        <v/>
      </c>
      <c r="J74" s="91" t="str">
        <f>W54</f>
        <v/>
      </c>
      <c r="K74" s="91" t="str">
        <f>W59</f>
        <v/>
      </c>
      <c r="L74" s="167" t="str">
        <f>Y62</f>
        <v/>
      </c>
      <c r="M74" s="175" t="str">
        <f>W66</f>
        <v/>
      </c>
      <c r="N74" s="11"/>
      <c r="O74" s="9">
        <f>SUM(O19+Q22+Q27+O30+Q34+Q51+O54+O59+Q62+O66)</f>
        <v>0</v>
      </c>
      <c r="P74" s="9" t="s">
        <v>106</v>
      </c>
      <c r="Q74" s="9">
        <f>SUM(Q19+O22+O27+Q30+O34+O51+Q54+Q59+O62+Q66)</f>
        <v>0</v>
      </c>
      <c r="R74" s="9"/>
      <c r="S74" s="9">
        <f>SUM(S19+U22+U27+S30+U34+U51+S54+S59+U62+S66)</f>
        <v>0</v>
      </c>
      <c r="T74" s="9" t="s">
        <v>106</v>
      </c>
      <c r="U74" s="9">
        <f>SUM(U19+S22+S27+U30+S34+S51+U54+U59+S62+U66)</f>
        <v>0</v>
      </c>
      <c r="V74" s="9"/>
      <c r="W74" s="9" t="e">
        <f>SUM(W19+Y22+Y27+W30+Y34+Y51+W54+W59+Y62+W66)</f>
        <v>#VALUE!</v>
      </c>
      <c r="X74" s="9" t="s">
        <v>106</v>
      </c>
      <c r="Y74" s="9" t="e">
        <f>SUM(Y19+W22+W27+Y30+W34+W51+Y54+Y59+W62+Y66)</f>
        <v>#VALUE!</v>
      </c>
      <c r="Z74" s="9"/>
      <c r="AA74" s="9"/>
      <c r="AB74" s="9"/>
      <c r="AC74" s="9"/>
      <c r="AD74" s="9"/>
      <c r="AE74" s="9"/>
      <c r="AF74" s="9"/>
    </row>
    <row r="75" spans="1:32" x14ac:dyDescent="0.2">
      <c r="A75" s="78"/>
      <c r="B75" s="5" t="str">
        <f>T($B$12)</f>
        <v>TSV Calw</v>
      </c>
      <c r="C75" s="28"/>
      <c r="D75" s="172" t="str">
        <f>Y19</f>
        <v/>
      </c>
      <c r="E75" s="90" t="str">
        <f>Y23</f>
        <v/>
      </c>
      <c r="F75" s="90" t="str">
        <f>W28</f>
        <v/>
      </c>
      <c r="G75" s="90" t="str">
        <f>W32</f>
        <v/>
      </c>
      <c r="H75" s="183" t="str">
        <f>W36</f>
        <v/>
      </c>
      <c r="I75" s="172" t="str">
        <f>W51</f>
        <v/>
      </c>
      <c r="J75" s="90" t="str">
        <f>W55</f>
        <v/>
      </c>
      <c r="K75" s="166" t="str">
        <f>Y60</f>
        <v/>
      </c>
      <c r="L75" s="166" t="str">
        <f>Y64</f>
        <v/>
      </c>
      <c r="M75" s="173" t="str">
        <f>Y68</f>
        <v/>
      </c>
      <c r="N75" s="5"/>
      <c r="O75" s="1">
        <f>SUM(Q19+Q23+O28+O32+O36+O51+O55+Q60+Q64+Q68)</f>
        <v>0</v>
      </c>
      <c r="P75" s="9" t="s">
        <v>106</v>
      </c>
      <c r="Q75" s="1">
        <f>SUM(O19+O23+Q28+Q32+Q36+Q51+Q55+O60+O64+O68)</f>
        <v>0</v>
      </c>
      <c r="R75" s="9"/>
      <c r="S75" s="1">
        <f>SUM(U19+U23+S28+S32+S36+S51+S55+U60+U64+U68)</f>
        <v>0</v>
      </c>
      <c r="T75" s="9" t="s">
        <v>106</v>
      </c>
      <c r="U75" s="1">
        <f>SUM(S19+S23+U28+U32+U36+U51+U55+S60+S64+S68)</f>
        <v>0</v>
      </c>
      <c r="V75" s="9"/>
      <c r="W75" s="1" t="e">
        <f>SUM(Y19+Y23+W28+W32+W36+W51+W55+Y60+Y64+Y68)</f>
        <v>#VALUE!</v>
      </c>
      <c r="X75" s="9" t="s">
        <v>106</v>
      </c>
      <c r="Y75" s="1" t="e">
        <f>SUM(W19+W23+Y28+Y32+Y36+Y51+Y55+W60+W64+W68)</f>
        <v>#VALUE!</v>
      </c>
      <c r="Z75" s="1"/>
      <c r="AA75" s="1"/>
      <c r="AB75" s="9"/>
      <c r="AC75" s="1"/>
      <c r="AD75" s="1"/>
      <c r="AE75" s="9"/>
      <c r="AF75" s="1"/>
    </row>
    <row r="76" spans="1:32" x14ac:dyDescent="0.2">
      <c r="A76" s="78"/>
      <c r="B76" t="str">
        <f>T($B$13)</f>
        <v>TSV Dennach</v>
      </c>
      <c r="D76" s="185" t="str">
        <f>W20</f>
        <v/>
      </c>
      <c r="E76" s="89" t="str">
        <f>Y24</f>
        <v/>
      </c>
      <c r="F76" s="89" t="str">
        <f>Y28</f>
        <v/>
      </c>
      <c r="G76" s="89" t="str">
        <f>W31</f>
        <v/>
      </c>
      <c r="H76" s="186" t="str">
        <f>W34</f>
        <v/>
      </c>
      <c r="I76" s="176" t="str">
        <f>Y52</f>
        <v/>
      </c>
      <c r="J76" s="89" t="str">
        <f>W56</f>
        <v/>
      </c>
      <c r="K76" s="89" t="str">
        <f>W60</f>
        <v/>
      </c>
      <c r="L76" s="165" t="str">
        <f>Y63</f>
        <v/>
      </c>
      <c r="M76" s="177" t="str">
        <f>Y66</f>
        <v/>
      </c>
      <c r="O76" s="1">
        <f>SUM(O20+Q24+Q28+O31+O34+Q52+O56+O60+Q63+Q66)</f>
        <v>0</v>
      </c>
      <c r="P76" s="1" t="s">
        <v>106</v>
      </c>
      <c r="Q76" s="1">
        <f>SUM(Q20+O24+O28+Q31+Q34+O52+Q56+Q60+O63+O66)</f>
        <v>0</v>
      </c>
      <c r="S76" s="1">
        <f>SUM(S20+U24+U28+S31+S34+U52+S56+S60+U63+U66)</f>
        <v>0</v>
      </c>
      <c r="T76" s="1" t="s">
        <v>106</v>
      </c>
      <c r="U76" s="1">
        <f>SUM(U20+S24+S28+U31+U34+S52+U56+U60+S63+S66)</f>
        <v>0</v>
      </c>
      <c r="W76" s="1" t="e">
        <f>SUM(W20+Y24+Y28+W31+W34+Y52+W56+W60+Y63+Y66)</f>
        <v>#VALUE!</v>
      </c>
      <c r="X76" s="1" t="s">
        <v>106</v>
      </c>
      <c r="Y76" s="1" t="e">
        <f>SUM(Y20+W24+W28+Y31+Y34+W52+Y56+Y60+W63+W66)</f>
        <v>#VALUE!</v>
      </c>
      <c r="Z76" s="1"/>
      <c r="AA76" s="1"/>
      <c r="AB76" s="1"/>
      <c r="AC76" s="1"/>
      <c r="AD76" s="1"/>
      <c r="AE76" s="1"/>
      <c r="AF76" s="1"/>
    </row>
    <row r="77" spans="1:32" s="9" customFormat="1" ht="13.5" thickBot="1" x14ac:dyDescent="0.25">
      <c r="A77" s="78"/>
      <c r="B77" s="11" t="str">
        <f>T($B$14)</f>
        <v>TV Obernhausen</v>
      </c>
      <c r="C77" s="88"/>
      <c r="D77" s="178" t="str">
        <f>Y20</f>
        <v/>
      </c>
      <c r="E77" s="180" t="str">
        <f>W23</f>
        <v/>
      </c>
      <c r="F77" s="180" t="str">
        <f>W26</f>
        <v/>
      </c>
      <c r="G77" s="180" t="str">
        <f>Y30</f>
        <v/>
      </c>
      <c r="H77" s="181" t="str">
        <f>Y35</f>
        <v/>
      </c>
      <c r="I77" s="178" t="str">
        <f>W52</f>
        <v/>
      </c>
      <c r="J77" s="179" t="str">
        <f>Y55</f>
        <v/>
      </c>
      <c r="K77" s="179" t="str">
        <f>Y58</f>
        <v/>
      </c>
      <c r="L77" s="180" t="str">
        <f>W62</f>
        <v/>
      </c>
      <c r="M77" s="181" t="str">
        <f>W67</f>
        <v/>
      </c>
      <c r="N77" s="11"/>
      <c r="O77" s="9">
        <f>SUM(Q20+O23+O26+Q30+Q35+O52+Q55+Q58+O62+O67)</f>
        <v>0</v>
      </c>
      <c r="P77" s="9" t="s">
        <v>106</v>
      </c>
      <c r="Q77" s="9">
        <f>SUM(O20+Q23+Q26+O30+O35+Q52+O55+O58+Q62+Q67)</f>
        <v>0</v>
      </c>
      <c r="S77" s="9">
        <f>SUM(U20+S23+S26+U30+U35+S52+U55+U58+S62+S67)</f>
        <v>0</v>
      </c>
      <c r="T77" s="9" t="s">
        <v>106</v>
      </c>
      <c r="U77" s="9">
        <f>SUM(S20+U23+U26+S30+S35+U52+S55+S58+U62+U67)</f>
        <v>0</v>
      </c>
      <c r="W77" s="9" t="e">
        <f>SUM(Y20+W23+W26+Y30+Y35+W52+Y55+Y58+W62+W67)</f>
        <v>#VALUE!</v>
      </c>
      <c r="X77" s="9" t="s">
        <v>106</v>
      </c>
      <c r="Y77" s="9" t="e">
        <f>SUM(W20+Y23+Y26+W30+W35+Y52+W55+W58+Y62+Y67)</f>
        <v>#VALUE!</v>
      </c>
      <c r="AA77" s="168"/>
      <c r="AD77" s="168"/>
    </row>
    <row r="78" spans="1:32" s="8" customFormat="1" x14ac:dyDescent="0.2">
      <c r="A78" s="78"/>
      <c r="B78" s="11"/>
      <c r="C78" s="8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"/>
      <c r="P78" s="9"/>
      <c r="Q78" s="2"/>
      <c r="R78" s="9"/>
      <c r="S78" s="2"/>
      <c r="T78" s="9"/>
      <c r="U78" s="2"/>
      <c r="V78" s="9"/>
      <c r="W78" s="9"/>
      <c r="X78" s="9"/>
      <c r="Y78" s="9"/>
    </row>
    <row r="79" spans="1:32" x14ac:dyDescent="0.2">
      <c r="A79" s="78"/>
      <c r="B79" s="5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P79" s="9"/>
      <c r="T79" s="9"/>
      <c r="W79" s="9"/>
      <c r="Y79" s="9"/>
    </row>
    <row r="81" spans="1:25" x14ac:dyDescent="0.2">
      <c r="A81" s="78"/>
      <c r="B81" s="5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P81" s="9"/>
      <c r="R81" s="2"/>
      <c r="T81" s="9"/>
      <c r="V81" s="2"/>
      <c r="W81" s="9"/>
      <c r="Y81" s="9"/>
    </row>
    <row r="82" spans="1:25" x14ac:dyDescent="0.2">
      <c r="A82" s="78"/>
      <c r="B82" s="5"/>
      <c r="C82" s="2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9"/>
      <c r="R82" s="9"/>
      <c r="T82" s="9"/>
      <c r="V82" s="9"/>
      <c r="W82" s="9"/>
      <c r="Y82" s="9"/>
    </row>
    <row r="83" spans="1:25" s="10" customFormat="1" x14ac:dyDescent="0.2">
      <c r="A83" s="78"/>
      <c r="B83" s="11"/>
      <c r="C83" s="8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9"/>
      <c r="P83" s="9"/>
      <c r="Q83" s="9"/>
      <c r="R83" s="9"/>
      <c r="S83" s="9"/>
      <c r="T83" s="9"/>
      <c r="U83" s="9"/>
      <c r="V83" s="9"/>
      <c r="W83" s="9"/>
      <c r="X83" s="1"/>
      <c r="Y83" s="9"/>
    </row>
    <row r="85" spans="1:25" x14ac:dyDescent="0.2">
      <c r="A85" s="78"/>
      <c r="B85" s="5"/>
      <c r="C85" s="2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R85" s="2"/>
      <c r="V85" s="2"/>
      <c r="W85" s="9"/>
      <c r="Y85" s="9"/>
    </row>
    <row r="87" spans="1:25" x14ac:dyDescent="0.2">
      <c r="A87" s="78"/>
      <c r="B87" s="5"/>
      <c r="C87" s="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R87" s="2"/>
      <c r="V87" s="2"/>
      <c r="W87" s="2"/>
      <c r="X87" s="2"/>
      <c r="Y87" s="2"/>
    </row>
    <row r="88" spans="1:25" s="3" customFormat="1" x14ac:dyDescent="0.2">
      <c r="A88" s="85"/>
      <c r="C88" s="8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3" customFormat="1" x14ac:dyDescent="0.2">
      <c r="A89" s="85"/>
      <c r="C89" s="8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3" customFormat="1" x14ac:dyDescent="0.2">
      <c r="A90" s="85"/>
      <c r="C90" s="8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3" customFormat="1" x14ac:dyDescent="0.2">
      <c r="A91" s="85"/>
      <c r="C91" s="8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3" customFormat="1" x14ac:dyDescent="0.2">
      <c r="A92" s="85"/>
      <c r="C92" s="8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3" customFormat="1" x14ac:dyDescent="0.2">
      <c r="A93" s="85"/>
      <c r="C93" s="8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3" customFormat="1" x14ac:dyDescent="0.2">
      <c r="A94" s="85"/>
      <c r="C94" s="8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3" customFormat="1" x14ac:dyDescent="0.2">
      <c r="A95" s="85"/>
      <c r="C95" s="86"/>
      <c r="O95" s="2"/>
      <c r="P95" s="2"/>
      <c r="Q95" s="2"/>
      <c r="R95" s="9"/>
      <c r="S95" s="2"/>
      <c r="T95" s="2"/>
      <c r="U95" s="2"/>
      <c r="V95" s="9"/>
      <c r="W95" s="9"/>
      <c r="X95" s="1"/>
      <c r="Y95" s="9"/>
    </row>
    <row r="96" spans="1:25" s="3" customFormat="1" x14ac:dyDescent="0.2">
      <c r="A96" s="85"/>
      <c r="C96" s="86"/>
      <c r="O96" s="2"/>
      <c r="P96" s="2"/>
      <c r="Q96" s="2"/>
      <c r="R96" s="9"/>
      <c r="S96" s="2"/>
      <c r="T96" s="2"/>
      <c r="U96" s="2"/>
      <c r="V96" s="9"/>
      <c r="W96" s="9"/>
      <c r="X96" s="1"/>
      <c r="Y96" s="9"/>
    </row>
    <row r="97" spans="1:25" s="3" customFormat="1" x14ac:dyDescent="0.2">
      <c r="A97" s="85"/>
      <c r="C97" s="86"/>
      <c r="O97" s="2"/>
      <c r="P97" s="2"/>
      <c r="Q97" s="2"/>
      <c r="R97" s="9"/>
      <c r="S97" s="2"/>
      <c r="T97" s="2"/>
      <c r="U97" s="2"/>
      <c r="V97" s="9"/>
      <c r="W97" s="9"/>
      <c r="X97" s="1"/>
      <c r="Y97" s="9"/>
    </row>
  </sheetData>
  <mergeCells count="5">
    <mergeCell ref="B39:M39"/>
    <mergeCell ref="B40:M40"/>
    <mergeCell ref="B43:M43"/>
    <mergeCell ref="B1:M1"/>
    <mergeCell ref="B2:M2"/>
  </mergeCells>
  <phoneticPr fontId="28" type="noConversion"/>
  <pageMargins left="0.15748031496062992" right="0.15748031496062992" top="0.47244094488188981" bottom="0.35433070866141736" header="0.15748031496062992" footer="0.19685039370078741"/>
  <pageSetup paperSize="9" scale="90" orientation="portrait" r:id="rId1"/>
  <headerFooter alignWithMargins="0">
    <oddHeader>&amp;C&amp;"Arial,Fett"&amp;18Spielplan Spielplan Hallensaison 2018/2019 der U12</oddHeader>
    <oddFooter>&amp;CErstellt von Olaf Niemann am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40"/>
  <sheetViews>
    <sheetView zoomScale="75" workbookViewId="0">
      <selection activeCell="E16" sqref="E16"/>
    </sheetView>
  </sheetViews>
  <sheetFormatPr baseColWidth="10" defaultColWidth="11.5703125" defaultRowHeight="12.75" x14ac:dyDescent="0.2"/>
  <cols>
    <col min="1" max="1" width="14.7109375" style="195" customWidth="1"/>
    <col min="2" max="2" width="71.5703125" style="195" customWidth="1"/>
    <col min="3" max="16384" width="11.5703125" style="195"/>
  </cols>
  <sheetData>
    <row r="1" spans="1:3" ht="15.75" x14ac:dyDescent="0.25">
      <c r="A1" s="237" t="s">
        <v>59</v>
      </c>
    </row>
    <row r="2" spans="1:3" ht="15.75" x14ac:dyDescent="0.25">
      <c r="A2" s="237" t="s">
        <v>61</v>
      </c>
    </row>
    <row r="3" spans="1:3" ht="15.75" x14ac:dyDescent="0.25">
      <c r="A3" s="237" t="s">
        <v>62</v>
      </c>
    </row>
    <row r="4" spans="1:3" ht="15.75" x14ac:dyDescent="0.25">
      <c r="A4" s="237" t="s">
        <v>63</v>
      </c>
    </row>
    <row r="5" spans="1:3" ht="15.75" x14ac:dyDescent="0.25">
      <c r="A5" s="237" t="s">
        <v>65</v>
      </c>
    </row>
    <row r="6" spans="1:3" ht="15.75" x14ac:dyDescent="0.25">
      <c r="A6" s="237" t="s">
        <v>66</v>
      </c>
    </row>
    <row r="7" spans="1:3" x14ac:dyDescent="0.2">
      <c r="B7" s="238" t="s">
        <v>73</v>
      </c>
      <c r="C7" s="239">
        <f ca="1">TODAY()</f>
        <v>43411</v>
      </c>
    </row>
    <row r="8" spans="1:3" ht="15.75" x14ac:dyDescent="0.25">
      <c r="B8" s="237" t="s">
        <v>60</v>
      </c>
    </row>
    <row r="9" spans="1:3" ht="15.75" x14ac:dyDescent="0.25">
      <c r="A9" s="237" t="s">
        <v>67</v>
      </c>
      <c r="B9" s="237" t="s">
        <v>68</v>
      </c>
    </row>
    <row r="10" spans="1:3" ht="15.75" x14ac:dyDescent="0.25">
      <c r="B10" s="237" t="s">
        <v>72</v>
      </c>
    </row>
    <row r="11" spans="1:3" ht="15.75" x14ac:dyDescent="0.25">
      <c r="B11" s="237"/>
    </row>
    <row r="12" spans="1:3" ht="18.75" x14ac:dyDescent="0.3">
      <c r="B12" s="240" t="s">
        <v>248</v>
      </c>
    </row>
    <row r="13" spans="1:3" ht="15.75" x14ac:dyDescent="0.25">
      <c r="A13" s="237"/>
    </row>
    <row r="14" spans="1:3" ht="15.75" x14ac:dyDescent="0.25">
      <c r="B14" s="237" t="s">
        <v>69</v>
      </c>
    </row>
    <row r="15" spans="1:3" ht="15.75" x14ac:dyDescent="0.25">
      <c r="A15" s="237"/>
    </row>
    <row r="16" spans="1:3" ht="31.5" x14ac:dyDescent="0.25">
      <c r="B16" s="241" t="s">
        <v>180</v>
      </c>
    </row>
    <row r="17" spans="2:4" ht="31.5" x14ac:dyDescent="0.25">
      <c r="B17" s="241" t="s">
        <v>182</v>
      </c>
    </row>
    <row r="18" spans="2:4" ht="31.5" x14ac:dyDescent="0.25">
      <c r="B18" s="242" t="s">
        <v>181</v>
      </c>
    </row>
    <row r="19" spans="2:4" ht="37.5" x14ac:dyDescent="0.2">
      <c r="B19" s="243" t="s">
        <v>178</v>
      </c>
    </row>
    <row r="20" spans="2:4" ht="31.5" x14ac:dyDescent="0.25">
      <c r="B20" s="244" t="s">
        <v>179</v>
      </c>
    </row>
    <row r="21" spans="2:4" ht="15.75" x14ac:dyDescent="0.25">
      <c r="B21" s="241"/>
    </row>
    <row r="22" spans="2:4" ht="15.75" x14ac:dyDescent="0.25">
      <c r="B22" s="241"/>
    </row>
    <row r="23" spans="2:4" ht="15.75" x14ac:dyDescent="0.25">
      <c r="B23" s="241"/>
    </row>
    <row r="24" spans="2:4" ht="25.5" x14ac:dyDescent="0.35">
      <c r="B24" s="245" t="s">
        <v>249</v>
      </c>
    </row>
    <row r="25" spans="2:4" ht="15.75" x14ac:dyDescent="0.25">
      <c r="B25" s="244" t="s">
        <v>60</v>
      </c>
    </row>
    <row r="26" spans="2:4" x14ac:dyDescent="0.2">
      <c r="D26" s="246"/>
    </row>
    <row r="27" spans="2:4" ht="15.75" x14ac:dyDescent="0.25">
      <c r="B27" s="241"/>
    </row>
    <row r="28" spans="2:4" ht="15.75" x14ac:dyDescent="0.25">
      <c r="B28" s="244"/>
    </row>
    <row r="29" spans="2:4" ht="15.75" x14ac:dyDescent="0.25">
      <c r="B29" s="244"/>
    </row>
    <row r="30" spans="2:4" ht="15.75" x14ac:dyDescent="0.25">
      <c r="B30" s="244"/>
    </row>
    <row r="31" spans="2:4" ht="15.75" x14ac:dyDescent="0.25">
      <c r="B31" s="241"/>
    </row>
    <row r="32" spans="2:4" ht="15.75" x14ac:dyDescent="0.25">
      <c r="B32" s="244"/>
    </row>
    <row r="33" spans="1:2" ht="15.75" x14ac:dyDescent="0.25">
      <c r="A33" s="245"/>
    </row>
    <row r="36" spans="1:2" s="248" customFormat="1" ht="15" x14ac:dyDescent="0.2">
      <c r="A36" s="247"/>
    </row>
    <row r="37" spans="1:2" s="248" customFormat="1" ht="15" x14ac:dyDescent="0.2">
      <c r="A37" s="195"/>
    </row>
    <row r="38" spans="1:2" s="248" customFormat="1" ht="15" x14ac:dyDescent="0.2">
      <c r="A38" s="247"/>
      <c r="B38" s="249"/>
    </row>
    <row r="39" spans="1:2" s="248" customFormat="1" ht="15" x14ac:dyDescent="0.2">
      <c r="A39" s="195"/>
    </row>
    <row r="40" spans="1:2" s="248" customFormat="1" ht="15" x14ac:dyDescent="0.2">
      <c r="A40" s="247"/>
    </row>
  </sheetData>
  <phoneticPr fontId="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40" zoomScaleNormal="100" workbookViewId="0">
      <selection activeCell="E60" sqref="E60"/>
    </sheetView>
  </sheetViews>
  <sheetFormatPr baseColWidth="10" defaultRowHeight="12.75" x14ac:dyDescent="0.2"/>
  <cols>
    <col min="1" max="1" width="14" customWidth="1"/>
    <col min="2" max="2" width="18.7109375" customWidth="1"/>
    <col min="3" max="3" width="2.7109375" customWidth="1"/>
    <col min="4" max="4" width="21.5703125" customWidth="1"/>
    <col min="5" max="5" width="18.85546875" customWidth="1"/>
    <col min="6" max="6" width="3.5703125" style="1" customWidth="1"/>
    <col min="7" max="7" width="1.42578125" style="1" customWidth="1"/>
    <col min="8" max="8" width="3.42578125" style="1" customWidth="1"/>
    <col min="9" max="9" width="1.7109375" style="1" customWidth="1"/>
    <col min="10" max="10" width="2.85546875" style="1" customWidth="1"/>
    <col min="11" max="11" width="0.85546875" style="1" customWidth="1"/>
    <col min="12" max="12" width="3.42578125" style="1" customWidth="1"/>
    <col min="13" max="13" width="1" style="1" customWidth="1"/>
    <col min="14" max="14" width="2.85546875" style="198" customWidth="1"/>
    <col min="15" max="15" width="0.85546875" style="198" customWidth="1"/>
    <col min="16" max="16" width="3.42578125" style="198" customWidth="1"/>
  </cols>
  <sheetData>
    <row r="1" spans="1:16" s="3" customFormat="1" x14ac:dyDescent="0.2">
      <c r="A1" s="85" t="s">
        <v>91</v>
      </c>
      <c r="B1" s="255">
        <f>Spielplan!G24</f>
        <v>43512</v>
      </c>
      <c r="C1" s="255"/>
      <c r="D1" s="255"/>
      <c r="E1" s="255"/>
      <c r="F1" s="255"/>
      <c r="G1" s="255"/>
      <c r="H1" s="255"/>
      <c r="I1" s="255"/>
      <c r="J1" s="2"/>
      <c r="K1" s="2"/>
      <c r="L1" s="2"/>
      <c r="M1" s="2"/>
      <c r="N1" s="98"/>
      <c r="O1" s="98"/>
      <c r="P1" s="98"/>
    </row>
    <row r="2" spans="1:16" s="3" customFormat="1" x14ac:dyDescent="0.2">
      <c r="A2" s="85" t="s">
        <v>146</v>
      </c>
      <c r="B2" s="128" t="str">
        <f>Spielplan!G26</f>
        <v>noch offen</v>
      </c>
      <c r="C2" s="107"/>
      <c r="D2" s="107"/>
      <c r="E2" s="107"/>
      <c r="F2" s="98"/>
      <c r="G2" s="2"/>
      <c r="H2" s="2"/>
      <c r="I2" s="2"/>
      <c r="J2" s="2"/>
      <c r="K2" s="2"/>
      <c r="L2" s="2"/>
      <c r="M2" s="2"/>
      <c r="N2" s="98"/>
      <c r="O2" s="98"/>
      <c r="P2" s="98"/>
    </row>
    <row r="3" spans="1:16" s="3" customFormat="1" x14ac:dyDescent="0.2">
      <c r="A3" s="85" t="s">
        <v>92</v>
      </c>
      <c r="B3" s="8"/>
      <c r="C3" s="107"/>
      <c r="D3" s="107"/>
      <c r="E3" s="107"/>
      <c r="F3" s="98"/>
      <c r="G3" s="2"/>
      <c r="H3" s="2"/>
      <c r="I3" s="2"/>
      <c r="J3" s="2"/>
      <c r="K3" s="2"/>
      <c r="L3" s="2"/>
      <c r="M3" s="2"/>
      <c r="N3" s="98"/>
      <c r="O3" s="98"/>
      <c r="P3" s="98"/>
    </row>
    <row r="4" spans="1:16" s="3" customFormat="1" x14ac:dyDescent="0.2">
      <c r="A4" s="85" t="s">
        <v>93</v>
      </c>
      <c r="B4" s="79"/>
      <c r="F4" s="2"/>
      <c r="G4" s="2"/>
      <c r="H4" s="2"/>
      <c r="I4" s="2"/>
      <c r="J4" s="2"/>
      <c r="K4" s="2"/>
      <c r="L4" s="2"/>
      <c r="M4" s="2"/>
      <c r="N4" s="98"/>
      <c r="O4" s="98"/>
      <c r="P4" s="98"/>
    </row>
    <row r="5" spans="1:16" s="3" customFormat="1" x14ac:dyDescent="0.2">
      <c r="A5" s="85" t="s">
        <v>94</v>
      </c>
      <c r="B5" s="3" t="str">
        <f>Spielplan!G25</f>
        <v>10 Uhr</v>
      </c>
      <c r="F5" s="2"/>
      <c r="G5" s="2"/>
      <c r="H5" s="2"/>
      <c r="I5" s="2"/>
      <c r="J5" s="2"/>
      <c r="K5" s="2"/>
      <c r="L5" s="2"/>
      <c r="M5" s="2"/>
      <c r="N5" s="98"/>
      <c r="O5" s="98"/>
      <c r="P5" s="98"/>
    </row>
    <row r="6" spans="1:16" s="3" customFormat="1" x14ac:dyDescent="0.2">
      <c r="A6" s="85" t="s">
        <v>95</v>
      </c>
      <c r="B6" s="3" t="s">
        <v>212</v>
      </c>
      <c r="F6" s="2"/>
      <c r="G6" s="2"/>
      <c r="H6" s="2"/>
      <c r="I6" s="2"/>
      <c r="J6" s="2"/>
      <c r="K6" s="2"/>
      <c r="L6" s="2"/>
      <c r="M6" s="2"/>
      <c r="N6" s="98"/>
      <c r="O6" s="98"/>
      <c r="P6" s="98"/>
    </row>
    <row r="7" spans="1:16" s="3" customFormat="1" x14ac:dyDescent="0.2">
      <c r="A7" s="85" t="s">
        <v>96</v>
      </c>
      <c r="B7" s="3" t="s">
        <v>111</v>
      </c>
      <c r="F7" s="2"/>
      <c r="G7" s="2"/>
      <c r="H7" s="2"/>
      <c r="I7" s="2"/>
      <c r="J7" s="2"/>
      <c r="K7" s="2"/>
      <c r="L7" s="2"/>
      <c r="M7" s="2"/>
      <c r="N7" s="98"/>
      <c r="O7" s="98"/>
      <c r="P7" s="98"/>
    </row>
    <row r="8" spans="1:16" s="3" customFormat="1" x14ac:dyDescent="0.2">
      <c r="A8" s="85" t="s">
        <v>97</v>
      </c>
      <c r="F8" s="2"/>
      <c r="G8" s="2"/>
      <c r="H8" s="2"/>
      <c r="I8" s="2"/>
      <c r="J8" s="2"/>
      <c r="K8" s="2"/>
      <c r="L8" s="2"/>
      <c r="M8" s="2"/>
      <c r="N8" s="98"/>
      <c r="O8" s="98"/>
      <c r="P8" s="98"/>
    </row>
    <row r="9" spans="1:16" s="3" customFormat="1" x14ac:dyDescent="0.2">
      <c r="A9" s="85" t="s">
        <v>98</v>
      </c>
      <c r="F9" s="2"/>
      <c r="G9" s="2"/>
      <c r="H9" s="2"/>
      <c r="I9" s="2"/>
      <c r="J9" s="2"/>
      <c r="K9" s="2"/>
      <c r="L9" s="2"/>
      <c r="M9" s="2"/>
      <c r="N9" s="98"/>
      <c r="O9" s="98"/>
      <c r="P9" s="98"/>
    </row>
    <row r="10" spans="1:16" s="3" customFormat="1" x14ac:dyDescent="0.2">
      <c r="A10" s="124" t="s">
        <v>187</v>
      </c>
      <c r="B10" s="121"/>
      <c r="C10" s="121"/>
      <c r="D10" s="121"/>
      <c r="E10" s="121"/>
      <c r="F10" s="123"/>
      <c r="G10" s="123"/>
      <c r="H10" s="123"/>
      <c r="I10" s="123"/>
      <c r="J10" s="123"/>
      <c r="K10" s="123"/>
      <c r="L10" s="123"/>
      <c r="M10" s="123"/>
      <c r="N10" s="197"/>
      <c r="O10" s="197"/>
      <c r="P10" s="197"/>
    </row>
    <row r="11" spans="1:16" s="3" customFormat="1" x14ac:dyDescent="0.2">
      <c r="A11" s="85"/>
      <c r="F11" s="2"/>
      <c r="G11" s="2"/>
      <c r="H11" s="2"/>
      <c r="I11" s="2"/>
      <c r="J11" s="2"/>
      <c r="K11" s="2"/>
      <c r="L11" s="2"/>
      <c r="M11" s="2"/>
      <c r="N11" s="98"/>
      <c r="O11" s="98"/>
      <c r="P11" s="98"/>
    </row>
    <row r="12" spans="1:16" s="3" customFormat="1" x14ac:dyDescent="0.2">
      <c r="A12" s="85" t="s">
        <v>96</v>
      </c>
      <c r="B12" s="2" t="s">
        <v>188</v>
      </c>
      <c r="C12" s="2"/>
      <c r="D12" s="2"/>
      <c r="E12" s="2" t="s">
        <v>189</v>
      </c>
      <c r="F12" s="2"/>
      <c r="G12" s="2"/>
      <c r="H12" s="2"/>
      <c r="I12" s="2"/>
      <c r="J12" s="2"/>
      <c r="K12" s="2"/>
      <c r="L12" s="2"/>
      <c r="M12" s="2"/>
      <c r="N12" s="98"/>
      <c r="O12" s="98"/>
      <c r="P12" s="98"/>
    </row>
    <row r="13" spans="1:16" s="3" customFormat="1" x14ac:dyDescent="0.2">
      <c r="A13" s="85" t="s">
        <v>98</v>
      </c>
      <c r="F13" s="2"/>
      <c r="G13" s="2"/>
      <c r="H13" s="2"/>
      <c r="I13" s="2"/>
      <c r="J13" s="2"/>
      <c r="K13" s="2"/>
      <c r="L13" s="2"/>
      <c r="M13" s="2"/>
      <c r="N13" s="98"/>
      <c r="O13" s="98"/>
      <c r="P13" s="98"/>
    </row>
    <row r="14" spans="1:16" s="3" customFormat="1" x14ac:dyDescent="0.2">
      <c r="A14" s="85"/>
      <c r="F14" s="2"/>
      <c r="G14" s="2"/>
      <c r="H14" s="2"/>
      <c r="I14" s="2"/>
      <c r="J14" s="2"/>
      <c r="K14" s="2"/>
      <c r="L14" s="2"/>
      <c r="M14" s="2"/>
      <c r="N14" s="98"/>
      <c r="O14" s="98"/>
      <c r="P14" s="98"/>
    </row>
    <row r="15" spans="1:16" s="3" customFormat="1" x14ac:dyDescent="0.2">
      <c r="A15" s="85"/>
      <c r="F15" s="2"/>
      <c r="G15" s="2"/>
      <c r="H15" s="2"/>
      <c r="I15" s="2"/>
      <c r="J15" s="2"/>
      <c r="K15" s="2"/>
      <c r="L15" s="2"/>
      <c r="M15" s="2"/>
      <c r="N15" s="98"/>
      <c r="O15" s="98"/>
      <c r="P15" s="98"/>
    </row>
    <row r="16" spans="1:16" s="3" customFormat="1" ht="12" customHeight="1" x14ac:dyDescent="0.2">
      <c r="A16" s="85"/>
      <c r="F16" s="2"/>
      <c r="G16" s="2"/>
      <c r="H16" s="2"/>
      <c r="I16" s="9"/>
      <c r="J16" s="9"/>
      <c r="K16" s="1"/>
      <c r="L16" s="9"/>
      <c r="M16" s="9"/>
      <c r="N16" s="25"/>
      <c r="O16" s="198"/>
      <c r="P16" s="25"/>
    </row>
    <row r="17" spans="1:16" s="8" customFormat="1" x14ac:dyDescent="0.2">
      <c r="A17" s="78"/>
      <c r="B17" s="2"/>
      <c r="C17" s="2"/>
      <c r="D17" s="2"/>
      <c r="E17" s="2"/>
      <c r="F17" s="2"/>
      <c r="G17" s="2"/>
      <c r="H17" s="2"/>
      <c r="I17" s="9"/>
      <c r="J17" s="9"/>
      <c r="K17" s="1"/>
      <c r="L17" s="9"/>
      <c r="M17" s="9"/>
      <c r="N17" s="25"/>
      <c r="O17" s="198"/>
      <c r="P17" s="25"/>
    </row>
    <row r="18" spans="1:16" s="8" customFormat="1" x14ac:dyDescent="0.2">
      <c r="A18" s="87" t="s">
        <v>99</v>
      </c>
      <c r="B18" s="2" t="s">
        <v>100</v>
      </c>
      <c r="C18" s="2"/>
      <c r="D18" s="2" t="s">
        <v>101</v>
      </c>
      <c r="E18" s="2" t="s">
        <v>102</v>
      </c>
      <c r="F18"/>
      <c r="G18" s="2" t="s">
        <v>103</v>
      </c>
      <c r="H18" s="2"/>
      <c r="I18" s="9"/>
      <c r="J18" s="2"/>
      <c r="K18" s="2" t="s">
        <v>104</v>
      </c>
      <c r="L18" s="2"/>
      <c r="M18" s="2"/>
      <c r="N18" s="98"/>
      <c r="O18" s="98"/>
      <c r="P18" s="98"/>
    </row>
    <row r="19" spans="1:16" s="8" customFormat="1" x14ac:dyDescent="0.2">
      <c r="A19" s="78"/>
      <c r="B19" s="2"/>
      <c r="C19" s="2"/>
      <c r="D19" s="2"/>
      <c r="F19" s="2"/>
      <c r="G19" s="2"/>
      <c r="H19" s="2"/>
      <c r="I19" s="2"/>
      <c r="J19" s="2"/>
      <c r="K19" s="2"/>
      <c r="L19" s="2"/>
      <c r="M19" s="2"/>
      <c r="N19" s="98"/>
      <c r="O19" s="98"/>
      <c r="P19" s="98"/>
    </row>
    <row r="20" spans="1:16" s="10" customFormat="1" x14ac:dyDescent="0.2">
      <c r="A20" s="78" t="str">
        <f>B5</f>
        <v>10 Uhr</v>
      </c>
      <c r="B20" s="11" t="str">
        <f>T($B$13)</f>
        <v/>
      </c>
      <c r="C20" s="11" t="s">
        <v>172</v>
      </c>
      <c r="D20" s="11" t="str">
        <f>T($B$15)</f>
        <v/>
      </c>
      <c r="E20" s="11" t="str">
        <f>T($B$14)</f>
        <v/>
      </c>
      <c r="F20" s="2"/>
      <c r="G20" s="2" t="s">
        <v>106</v>
      </c>
      <c r="H20" s="2"/>
      <c r="I20" s="2"/>
      <c r="J20" s="2" t="str">
        <f>IF(F20="","",IF(F20=H20,"1",IF(F20&gt;H20,"2","0")))</f>
        <v/>
      </c>
      <c r="K20" s="2" t="s">
        <v>106</v>
      </c>
      <c r="L20" s="2" t="str">
        <f>IF(F20="","",IF(H20=F20,"1",IF(H20&gt;F20,"2","0")))</f>
        <v/>
      </c>
      <c r="M20" s="2"/>
      <c r="N20" s="98"/>
      <c r="O20" s="98"/>
      <c r="P20" s="98"/>
    </row>
    <row r="21" spans="1:16" s="10" customFormat="1" x14ac:dyDescent="0.2">
      <c r="A21" s="78"/>
      <c r="B21" s="11" t="str">
        <f>T($E$13)</f>
        <v/>
      </c>
      <c r="C21" s="11" t="s">
        <v>172</v>
      </c>
      <c r="D21" s="11" t="str">
        <f>T($E$15)</f>
        <v/>
      </c>
      <c r="E21" s="11" t="str">
        <f>T($E$14)</f>
        <v/>
      </c>
      <c r="F21" s="2"/>
      <c r="G21" s="2" t="s">
        <v>106</v>
      </c>
      <c r="H21" s="2"/>
      <c r="I21" s="2"/>
      <c r="J21" s="2" t="str">
        <f>IF(F21="","",IF(F21=H21,"1",IF(F21&gt;H21,"2","0")))</f>
        <v/>
      </c>
      <c r="K21" s="2" t="s">
        <v>106</v>
      </c>
      <c r="L21" s="2" t="str">
        <f>IF(F21="","",IF(H21=F21,"1",IF(H21&gt;F21,"2","0")))</f>
        <v/>
      </c>
      <c r="M21" s="2"/>
      <c r="N21" s="98"/>
      <c r="O21" s="98"/>
      <c r="P21" s="98"/>
    </row>
    <row r="22" spans="1:16" s="10" customFormat="1" x14ac:dyDescent="0.2">
      <c r="A22" s="78"/>
      <c r="B22" s="5"/>
      <c r="C22" s="5"/>
      <c r="D22" s="5"/>
      <c r="F22" s="2"/>
      <c r="G22" s="2"/>
      <c r="H22" s="2"/>
      <c r="I22" s="2"/>
      <c r="J22" s="2"/>
      <c r="K22" s="2"/>
      <c r="L22" s="2"/>
      <c r="M22" s="2"/>
      <c r="N22" s="98"/>
      <c r="O22" s="98"/>
      <c r="P22" s="98"/>
    </row>
    <row r="23" spans="1:16" s="10" customFormat="1" x14ac:dyDescent="0.2">
      <c r="A23" s="78"/>
      <c r="B23" s="11" t="str">
        <f>T($B$14)</f>
        <v/>
      </c>
      <c r="C23" s="11" t="s">
        <v>172</v>
      </c>
      <c r="D23" s="11" t="str">
        <f>T($B$13)</f>
        <v/>
      </c>
      <c r="E23" s="11" t="str">
        <f>T($B$15)</f>
        <v/>
      </c>
      <c r="F23" s="2"/>
      <c r="G23" s="2" t="s">
        <v>106</v>
      </c>
      <c r="H23" s="2"/>
      <c r="I23" s="2"/>
      <c r="J23" s="2" t="str">
        <f>IF(F23="","",IF(F23=H23,"1",IF(F23&gt;H23,"2","0")))</f>
        <v/>
      </c>
      <c r="K23" s="2" t="s">
        <v>106</v>
      </c>
      <c r="L23" s="2" t="str">
        <f>IF(F23="","",IF(H23=F23,"1",IF(H23&gt;F23,"2","0")))</f>
        <v/>
      </c>
      <c r="M23" s="2"/>
      <c r="N23" s="98"/>
      <c r="O23" s="98"/>
      <c r="P23" s="98"/>
    </row>
    <row r="24" spans="1:16" s="10" customFormat="1" x14ac:dyDescent="0.2">
      <c r="A24"/>
      <c r="B24" s="11" t="str">
        <f>T($E$14)</f>
        <v/>
      </c>
      <c r="C24" s="11" t="s">
        <v>172</v>
      </c>
      <c r="D24" s="11" t="str">
        <f>T($E$13)</f>
        <v/>
      </c>
      <c r="E24" s="11" t="str">
        <f>T($E$15)</f>
        <v/>
      </c>
      <c r="F24" s="2"/>
      <c r="G24" s="2" t="s">
        <v>106</v>
      </c>
      <c r="H24" s="2"/>
      <c r="I24" s="2"/>
      <c r="J24" s="2" t="str">
        <f>IF(F24="","",IF(F24=H24,"1",IF(F24&gt;H24,"2","0")))</f>
        <v/>
      </c>
      <c r="K24" s="2" t="s">
        <v>106</v>
      </c>
      <c r="L24" s="2" t="str">
        <f>IF(F24="","",IF(H24=F24,"1",IF(H24&gt;F24,"2","0")))</f>
        <v/>
      </c>
      <c r="M24" s="2"/>
      <c r="N24" s="98"/>
      <c r="O24" s="98"/>
      <c r="P24" s="98"/>
    </row>
    <row r="25" spans="1:16" s="10" customFormat="1" x14ac:dyDescent="0.2">
      <c r="A25" s="78"/>
      <c r="B25" s="108"/>
      <c r="C25" s="108"/>
      <c r="D25" s="108"/>
      <c r="E25" s="11"/>
      <c r="F25" s="2"/>
      <c r="G25" s="2"/>
      <c r="H25" s="2"/>
      <c r="I25" s="2"/>
      <c r="J25" s="2"/>
      <c r="K25" s="2"/>
      <c r="L25" s="2"/>
      <c r="M25" s="2"/>
      <c r="N25" s="98"/>
      <c r="O25" s="98"/>
      <c r="P25" s="98"/>
    </row>
    <row r="26" spans="1:16" s="10" customFormat="1" x14ac:dyDescent="0.2">
      <c r="A26" s="78"/>
      <c r="B26" s="11" t="str">
        <f>T($B$15)</f>
        <v/>
      </c>
      <c r="C26" s="11" t="s">
        <v>172</v>
      </c>
      <c r="D26" s="11" t="str">
        <f>T($B$14)</f>
        <v/>
      </c>
      <c r="E26" s="11" t="str">
        <f>T($B$13)</f>
        <v/>
      </c>
      <c r="F26" s="2"/>
      <c r="G26" s="2" t="s">
        <v>106</v>
      </c>
      <c r="H26" s="2"/>
      <c r="I26" s="2"/>
      <c r="J26" s="2" t="str">
        <f>IF(F26="","",IF(F26=H26,"1",IF(F26&gt;H26,"2","0")))</f>
        <v/>
      </c>
      <c r="K26" s="2" t="s">
        <v>106</v>
      </c>
      <c r="L26" s="2" t="str">
        <f>IF(F26="","",IF(H26=F26,"1",IF(H26&gt;F26,"2","0")))</f>
        <v/>
      </c>
      <c r="M26" s="2"/>
      <c r="N26" s="98"/>
      <c r="O26" s="98"/>
      <c r="P26" s="98"/>
    </row>
    <row r="27" spans="1:16" s="10" customFormat="1" x14ac:dyDescent="0.2">
      <c r="A27" s="78"/>
      <c r="B27" s="11" t="str">
        <f>T($E$15)</f>
        <v/>
      </c>
      <c r="C27" s="11" t="s">
        <v>172</v>
      </c>
      <c r="D27" s="11" t="str">
        <f>T($E$14)</f>
        <v/>
      </c>
      <c r="E27" s="11" t="str">
        <f>T($E$13)</f>
        <v/>
      </c>
      <c r="F27" s="2"/>
      <c r="G27" s="2" t="s">
        <v>106</v>
      </c>
      <c r="H27" s="2"/>
      <c r="I27" s="2"/>
      <c r="J27" s="2" t="str">
        <f>IF(F27="","",IF(F27=H27,"1",IF(F27&gt;H27,"2","0")))</f>
        <v/>
      </c>
      <c r="K27" s="2" t="s">
        <v>106</v>
      </c>
      <c r="L27" s="2" t="str">
        <f>IF(F27="","",IF(H27=F27,"1",IF(H27&gt;F27,"2","0")))</f>
        <v/>
      </c>
      <c r="M27" s="2"/>
      <c r="N27" s="98"/>
      <c r="O27" s="98"/>
      <c r="P27" s="98"/>
    </row>
    <row r="28" spans="1:16" s="10" customFormat="1" x14ac:dyDescent="0.2">
      <c r="A28" s="78"/>
      <c r="B28" s="11"/>
      <c r="C28" s="11"/>
      <c r="D28" s="11"/>
      <c r="F28" s="2"/>
      <c r="G28" s="2"/>
      <c r="H28" s="2"/>
      <c r="I28" s="2"/>
      <c r="J28" s="2"/>
      <c r="K28" s="2"/>
      <c r="L28" s="2"/>
      <c r="M28" s="2"/>
      <c r="N28" s="98"/>
      <c r="O28" s="98"/>
      <c r="P28" s="98"/>
    </row>
    <row r="29" spans="1:16" s="10" customFormat="1" x14ac:dyDescent="0.2">
      <c r="A29" s="78"/>
      <c r="B29" s="3"/>
      <c r="C29" s="3" t="s">
        <v>172</v>
      </c>
      <c r="D29" s="3"/>
      <c r="E29" s="3"/>
      <c r="F29" s="2"/>
      <c r="G29" s="2" t="s">
        <v>106</v>
      </c>
      <c r="H29" s="2"/>
      <c r="I29" s="2"/>
      <c r="J29" s="2" t="str">
        <f>IF(F29="","",IF(F29=H29,"1",IF(F29&gt;H29,"2","0")))</f>
        <v/>
      </c>
      <c r="K29" s="2" t="s">
        <v>106</v>
      </c>
      <c r="L29" s="2" t="str">
        <f>IF(F29="","",IF(H29=F29,"1",IF(H29&gt;F29,"2","0")))</f>
        <v/>
      </c>
      <c r="M29" s="2"/>
      <c r="N29" s="98"/>
      <c r="O29" s="98"/>
      <c r="P29" s="98"/>
    </row>
    <row r="30" spans="1:16" s="10" customFormat="1" x14ac:dyDescent="0.2">
      <c r="A30" s="78" t="s">
        <v>190</v>
      </c>
      <c r="B30" s="11" t="s">
        <v>191</v>
      </c>
      <c r="C30" s="11"/>
      <c r="D30" s="11" t="s">
        <v>192</v>
      </c>
      <c r="E30" s="11" t="s">
        <v>193</v>
      </c>
      <c r="F30" s="2"/>
      <c r="G30" s="2"/>
      <c r="H30" s="2"/>
      <c r="I30" s="2"/>
      <c r="J30" s="2"/>
      <c r="K30" s="2"/>
      <c r="L30" s="2"/>
      <c r="M30" s="2"/>
      <c r="N30" s="98"/>
      <c r="O30" s="98"/>
      <c r="P30" s="98"/>
    </row>
    <row r="31" spans="1:16" s="10" customFormat="1" x14ac:dyDescent="0.2">
      <c r="A31" s="78"/>
      <c r="B31" s="11"/>
      <c r="C31" s="11"/>
      <c r="D31" s="11"/>
      <c r="E31" s="11"/>
      <c r="F31" s="2"/>
      <c r="G31" s="2"/>
      <c r="H31" s="2"/>
      <c r="I31" s="2"/>
      <c r="J31" s="2"/>
      <c r="K31" s="2"/>
      <c r="L31" s="2"/>
      <c r="M31" s="2"/>
      <c r="N31" s="98"/>
      <c r="O31" s="98"/>
      <c r="P31" s="98"/>
    </row>
    <row r="32" spans="1:16" s="10" customFormat="1" x14ac:dyDescent="0.2">
      <c r="A32" s="78"/>
      <c r="B32" s="3"/>
      <c r="C32" s="3" t="s">
        <v>172</v>
      </c>
      <c r="D32" s="3"/>
      <c r="E32" s="3"/>
      <c r="F32" s="2"/>
      <c r="G32" s="2" t="s">
        <v>106</v>
      </c>
      <c r="H32" s="2"/>
      <c r="I32" s="2"/>
      <c r="J32" s="2" t="str">
        <f>IF(F32="","",IF(F32=H32,"1",IF(F32&gt;H32,"2","0")))</f>
        <v/>
      </c>
      <c r="K32" s="2" t="s">
        <v>106</v>
      </c>
      <c r="L32" s="2" t="str">
        <f>IF(F32="","",IF(H32=F32,"1",IF(H32&gt;F32,"2","0")))</f>
        <v/>
      </c>
      <c r="M32" s="2"/>
      <c r="N32" s="98"/>
      <c r="O32" s="98"/>
      <c r="P32" s="98"/>
    </row>
    <row r="33" spans="1:16" s="10" customFormat="1" x14ac:dyDescent="0.2">
      <c r="A33" s="78" t="s">
        <v>190</v>
      </c>
      <c r="B33" s="11" t="s">
        <v>194</v>
      </c>
      <c r="C33" s="11"/>
      <c r="D33" s="11" t="s">
        <v>195</v>
      </c>
      <c r="E33" s="11" t="s">
        <v>196</v>
      </c>
      <c r="F33" s="2"/>
      <c r="G33" s="2"/>
      <c r="H33" s="2"/>
      <c r="I33" s="2"/>
      <c r="J33" s="2"/>
      <c r="K33" s="2"/>
      <c r="L33" s="2"/>
      <c r="M33" s="2"/>
      <c r="N33" s="98"/>
      <c r="O33" s="98"/>
      <c r="P33" s="98"/>
    </row>
    <row r="34" spans="1:16" s="10" customFormat="1" x14ac:dyDescent="0.2">
      <c r="A34" s="78"/>
      <c r="B34" s="11"/>
      <c r="C34" s="11"/>
      <c r="D34" s="11"/>
      <c r="E34" s="11"/>
      <c r="F34" s="2"/>
      <c r="G34" s="2"/>
      <c r="H34" s="2"/>
      <c r="I34" s="2"/>
      <c r="J34" s="2"/>
      <c r="K34" s="2"/>
      <c r="L34" s="2"/>
      <c r="M34" s="2"/>
      <c r="N34" s="98"/>
      <c r="O34" s="98"/>
      <c r="P34" s="98"/>
    </row>
    <row r="35" spans="1:16" s="10" customFormat="1" x14ac:dyDescent="0.2">
      <c r="A35"/>
      <c r="B35" s="11"/>
      <c r="C35" s="11"/>
      <c r="D35" s="11"/>
      <c r="E35" s="11"/>
      <c r="F35" s="2"/>
      <c r="G35" s="2"/>
      <c r="H35" s="2"/>
      <c r="I35" s="2"/>
      <c r="J35" s="2"/>
      <c r="K35" s="2"/>
      <c r="L35" s="2"/>
      <c r="M35" s="2"/>
      <c r="N35" s="98"/>
      <c r="O35" s="98"/>
      <c r="P35" s="98"/>
    </row>
    <row r="36" spans="1:16" s="8" customFormat="1" x14ac:dyDescent="0.2">
      <c r="A36" s="78"/>
      <c r="B36" s="3"/>
      <c r="C36" s="3" t="s">
        <v>172</v>
      </c>
      <c r="D36" s="3"/>
      <c r="E36" s="3"/>
      <c r="F36" s="2"/>
      <c r="G36" s="2" t="s">
        <v>106</v>
      </c>
      <c r="H36" s="2"/>
      <c r="I36" s="2"/>
      <c r="J36" s="2" t="str">
        <f>IF(F36="","",IF(F36=H36,"1",IF(F36&gt;H36,"2","0")))</f>
        <v/>
      </c>
      <c r="K36" s="2" t="s">
        <v>106</v>
      </c>
      <c r="L36" s="2" t="str">
        <f>IF(F36="","",IF(H36=F36,"1",IF(H36&gt;F36,"2","0")))</f>
        <v/>
      </c>
      <c r="M36" s="2"/>
      <c r="N36" s="98"/>
      <c r="O36" s="98"/>
      <c r="P36" s="98"/>
    </row>
    <row r="37" spans="1:16" s="8" customFormat="1" x14ac:dyDescent="0.2">
      <c r="A37" s="78" t="s">
        <v>197</v>
      </c>
      <c r="B37" s="11" t="s">
        <v>193</v>
      </c>
      <c r="C37" s="11"/>
      <c r="D37" s="11" t="s">
        <v>196</v>
      </c>
      <c r="E37" s="11" t="s">
        <v>198</v>
      </c>
      <c r="F37" s="2"/>
      <c r="G37" s="2"/>
      <c r="H37" s="2"/>
      <c r="I37" s="2"/>
      <c r="J37" s="2"/>
      <c r="K37" s="2"/>
      <c r="L37" s="2"/>
      <c r="M37" s="2"/>
      <c r="N37" s="98"/>
      <c r="O37" s="98"/>
      <c r="P37" s="98"/>
    </row>
    <row r="38" spans="1:16" s="8" customFormat="1" x14ac:dyDescent="0.2">
      <c r="A38" s="78"/>
      <c r="B38" s="11"/>
      <c r="C38" s="11"/>
      <c r="D38" s="11"/>
      <c r="E38" s="11"/>
      <c r="F38" s="2"/>
      <c r="G38" s="2"/>
      <c r="H38" s="2"/>
      <c r="I38" s="2"/>
      <c r="J38" s="2"/>
      <c r="K38" s="2"/>
      <c r="L38" s="2"/>
      <c r="M38" s="2"/>
      <c r="N38" s="98"/>
      <c r="O38" s="98"/>
      <c r="P38" s="98"/>
    </row>
    <row r="39" spans="1:16" s="9" customFormat="1" x14ac:dyDescent="0.2">
      <c r="A39" s="78"/>
      <c r="B39" s="3"/>
      <c r="C39" s="3" t="s">
        <v>172</v>
      </c>
      <c r="D39" s="3"/>
      <c r="E39" s="3"/>
      <c r="F39" s="2"/>
      <c r="G39" s="2" t="s">
        <v>106</v>
      </c>
      <c r="H39" s="2"/>
      <c r="I39" s="2"/>
      <c r="J39" s="2" t="str">
        <f>IF(F39="","",IF(F39=H39,"1",IF(F39&gt;H39,"2","0")))</f>
        <v/>
      </c>
      <c r="K39" s="2" t="s">
        <v>106</v>
      </c>
      <c r="L39" s="2" t="str">
        <f>IF(F39="","",IF(H39=F39,"1",IF(H39&gt;F39,"2","0")))</f>
        <v/>
      </c>
      <c r="M39" s="2"/>
      <c r="N39" s="98"/>
      <c r="O39" s="98"/>
      <c r="P39" s="98"/>
    </row>
    <row r="40" spans="1:16" s="9" customFormat="1" x14ac:dyDescent="0.2">
      <c r="A40" s="78" t="s">
        <v>199</v>
      </c>
      <c r="B40" s="11" t="s">
        <v>200</v>
      </c>
      <c r="C40" s="11"/>
      <c r="D40" s="11" t="s">
        <v>201</v>
      </c>
      <c r="E40" s="11" t="s">
        <v>202</v>
      </c>
      <c r="F40" s="2"/>
      <c r="G40" s="2"/>
      <c r="H40" s="2"/>
      <c r="I40" s="2"/>
      <c r="J40" s="2"/>
      <c r="K40" s="2"/>
      <c r="L40" s="2"/>
      <c r="M40" s="2"/>
      <c r="N40" s="98"/>
      <c r="O40" s="98"/>
      <c r="P40" s="98"/>
    </row>
    <row r="41" spans="1:16" s="9" customFormat="1" x14ac:dyDescent="0.2">
      <c r="A41" s="78"/>
      <c r="B41" s="5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98"/>
      <c r="O41" s="98"/>
      <c r="P41" s="98"/>
    </row>
    <row r="42" spans="1:16" x14ac:dyDescent="0.2">
      <c r="A42" s="78"/>
      <c r="B42" s="3"/>
      <c r="C42" s="3" t="s">
        <v>172</v>
      </c>
      <c r="D42" s="3"/>
      <c r="E42" s="3"/>
      <c r="F42" s="2"/>
      <c r="G42" s="2" t="s">
        <v>106</v>
      </c>
      <c r="H42" s="2"/>
      <c r="I42" s="2"/>
      <c r="J42" s="2" t="str">
        <f>IF(F42="","",IF(F42=H42,"1",IF(F42&gt;H42,"2","0")))</f>
        <v/>
      </c>
      <c r="K42" s="2" t="s">
        <v>106</v>
      </c>
      <c r="L42" s="2" t="str">
        <f>IF(F42="","",IF(H42=F42,"1",IF(H42&gt;F42,"2","0")))</f>
        <v/>
      </c>
      <c r="M42" s="2"/>
      <c r="N42" s="98"/>
      <c r="O42" s="98"/>
      <c r="P42" s="98"/>
    </row>
    <row r="43" spans="1:16" x14ac:dyDescent="0.2">
      <c r="A43" s="78" t="s">
        <v>203</v>
      </c>
      <c r="B43" s="11" t="s">
        <v>198</v>
      </c>
      <c r="C43" s="11"/>
      <c r="D43" s="11" t="s">
        <v>202</v>
      </c>
      <c r="E43" s="5" t="s">
        <v>204</v>
      </c>
      <c r="F43" s="2"/>
      <c r="G43" s="2"/>
      <c r="H43" s="2"/>
      <c r="I43" s="2"/>
      <c r="J43" s="2"/>
      <c r="K43" s="2"/>
      <c r="L43" s="2"/>
      <c r="M43" s="2"/>
      <c r="N43" s="98"/>
      <c r="O43" s="98"/>
      <c r="P43" s="98"/>
    </row>
    <row r="44" spans="1:16" x14ac:dyDescent="0.2">
      <c r="A44" s="78"/>
      <c r="B44" s="5"/>
      <c r="C44" s="5"/>
      <c r="D44" s="5"/>
      <c r="E44" s="5"/>
      <c r="G44" s="9"/>
      <c r="I44" s="9"/>
      <c r="J44" s="9"/>
      <c r="L44" s="9"/>
      <c r="M44" s="9"/>
      <c r="N44" s="25"/>
      <c r="P44" s="25"/>
    </row>
    <row r="45" spans="1:16" x14ac:dyDescent="0.2">
      <c r="A45" s="78"/>
      <c r="B45" s="5"/>
      <c r="C45" s="5"/>
      <c r="D45" s="5"/>
      <c r="E45" s="5"/>
      <c r="G45" s="9"/>
      <c r="J45" s="9"/>
      <c r="L45" s="9"/>
      <c r="M45" s="9"/>
      <c r="N45" s="25"/>
      <c r="P45" s="25"/>
    </row>
    <row r="46" spans="1:16" x14ac:dyDescent="0.2">
      <c r="A46" s="85" t="s">
        <v>205</v>
      </c>
      <c r="B46" s="5"/>
      <c r="C46" s="5"/>
      <c r="D46" s="5"/>
      <c r="E46" s="5"/>
      <c r="G46" s="9"/>
      <c r="J46" s="9"/>
      <c r="L46" s="9"/>
      <c r="M46" s="9"/>
      <c r="N46" s="25"/>
      <c r="P46" s="25"/>
    </row>
    <row r="47" spans="1:16" x14ac:dyDescent="0.2">
      <c r="A47" s="78"/>
      <c r="B47" s="5"/>
      <c r="C47" s="5"/>
      <c r="D47" s="5"/>
      <c r="E47" s="5"/>
      <c r="G47" s="9"/>
      <c r="I47" s="2"/>
      <c r="J47" s="9"/>
      <c r="L47" s="9"/>
      <c r="M47" s="9"/>
      <c r="N47" s="25"/>
      <c r="P47" s="25"/>
    </row>
    <row r="48" spans="1:16" x14ac:dyDescent="0.2">
      <c r="A48" s="109" t="s">
        <v>206</v>
      </c>
      <c r="B48" s="5"/>
      <c r="C48" s="5"/>
      <c r="D48" s="126"/>
      <c r="E48" s="5"/>
      <c r="I48" s="2"/>
      <c r="J48" s="9"/>
      <c r="L48" s="9"/>
      <c r="M48" s="9"/>
      <c r="N48" s="25"/>
      <c r="P48" s="25"/>
    </row>
    <row r="49" spans="1:16" x14ac:dyDescent="0.2">
      <c r="A49" s="110" t="s">
        <v>29</v>
      </c>
      <c r="B49" s="125"/>
      <c r="C49" s="5"/>
      <c r="D49" s="5"/>
      <c r="E49" s="5"/>
      <c r="G49" s="9"/>
      <c r="I49" s="2"/>
      <c r="J49" s="9"/>
      <c r="L49" s="9"/>
      <c r="M49" s="9"/>
      <c r="N49" s="25"/>
      <c r="P49" s="25"/>
    </row>
    <row r="50" spans="1:16" x14ac:dyDescent="0.2">
      <c r="A50" s="111" t="s">
        <v>34</v>
      </c>
      <c r="B50" s="64"/>
      <c r="C50" s="5"/>
      <c r="D50" s="5"/>
      <c r="E50" s="5"/>
      <c r="I50" s="2"/>
      <c r="J50" s="2"/>
      <c r="K50" s="2"/>
      <c r="L50" s="2"/>
      <c r="M50" s="2"/>
      <c r="N50" s="98"/>
      <c r="O50" s="98"/>
      <c r="P50" s="98"/>
    </row>
    <row r="51" spans="1:16" x14ac:dyDescent="0.2">
      <c r="A51" s="111" t="s">
        <v>39</v>
      </c>
      <c r="B51" s="125"/>
      <c r="C51" s="5"/>
      <c r="D51" s="5"/>
      <c r="E51" s="5"/>
      <c r="I51" s="2"/>
      <c r="J51" s="2"/>
      <c r="K51" s="2"/>
      <c r="L51" s="2"/>
      <c r="M51" s="2"/>
      <c r="N51" s="98"/>
      <c r="O51" s="98"/>
      <c r="P51" s="98"/>
    </row>
    <row r="52" spans="1:16" x14ac:dyDescent="0.2">
      <c r="A52" s="111" t="s">
        <v>45</v>
      </c>
      <c r="B52" s="125"/>
      <c r="C52" s="5"/>
      <c r="D52" s="5"/>
      <c r="E52" s="5"/>
      <c r="I52" s="2"/>
      <c r="J52" s="2"/>
      <c r="N52" s="98"/>
    </row>
    <row r="53" spans="1:16" s="3" customFormat="1" x14ac:dyDescent="0.2">
      <c r="A53" s="110" t="s">
        <v>166</v>
      </c>
      <c r="B53" s="125"/>
      <c r="F53" s="2"/>
      <c r="G53" s="2"/>
      <c r="H53" s="2"/>
      <c r="I53" s="2"/>
      <c r="J53" s="2"/>
      <c r="K53" s="2"/>
      <c r="L53" s="2"/>
      <c r="M53" s="2"/>
      <c r="N53" s="98"/>
      <c r="O53" s="98"/>
      <c r="P53" s="98"/>
    </row>
    <row r="54" spans="1:16" s="3" customFormat="1" x14ac:dyDescent="0.2">
      <c r="A54" s="85"/>
      <c r="F54" s="2"/>
      <c r="G54" s="2"/>
      <c r="H54" s="2"/>
      <c r="I54" s="9"/>
      <c r="J54" s="2"/>
      <c r="K54" s="2"/>
      <c r="L54" s="2"/>
      <c r="M54" s="2"/>
      <c r="N54" s="98"/>
      <c r="O54" s="98"/>
      <c r="P54" s="98"/>
    </row>
    <row r="55" spans="1:16" s="195" customFormat="1" x14ac:dyDescent="0.2">
      <c r="A55" s="209" t="s">
        <v>255</v>
      </c>
      <c r="B55" s="194"/>
      <c r="C55" s="194"/>
      <c r="D55" s="210"/>
      <c r="E55" s="210"/>
      <c r="F55" s="210"/>
      <c r="G55" s="210"/>
      <c r="H55" s="210"/>
      <c r="I55" s="210"/>
      <c r="J55" s="210"/>
      <c r="K55" s="196"/>
      <c r="L55" s="196"/>
      <c r="M55" s="196"/>
      <c r="N55" s="198"/>
      <c r="O55" s="198"/>
      <c r="P55" s="198"/>
    </row>
    <row r="56" spans="1:16" s="195" customFormat="1" x14ac:dyDescent="0.2">
      <c r="A56" s="209" t="s">
        <v>238</v>
      </c>
      <c r="B56" s="194"/>
      <c r="C56" s="194"/>
      <c r="D56" s="210"/>
      <c r="E56" s="210"/>
      <c r="F56" s="210"/>
      <c r="G56" s="210"/>
      <c r="H56" s="210"/>
      <c r="I56" s="210"/>
      <c r="J56" s="210"/>
      <c r="K56" s="196"/>
      <c r="L56" s="196"/>
      <c r="M56" s="196"/>
      <c r="N56" s="198"/>
      <c r="O56" s="198"/>
      <c r="P56" s="198"/>
    </row>
    <row r="57" spans="1:16" x14ac:dyDescent="0.2">
      <c r="A57" s="78"/>
      <c r="D57" s="1"/>
      <c r="E57" s="1"/>
    </row>
    <row r="58" spans="1:16" x14ac:dyDescent="0.2">
      <c r="A58" s="78"/>
      <c r="D58" s="1"/>
      <c r="E58" s="1"/>
    </row>
    <row r="59" spans="1:16" x14ac:dyDescent="0.2">
      <c r="A59" s="78"/>
      <c r="D59" s="1"/>
      <c r="E59" s="1"/>
    </row>
    <row r="60" spans="1:16" x14ac:dyDescent="0.2">
      <c r="A60" s="78"/>
      <c r="D60" s="1"/>
      <c r="E60" s="1"/>
    </row>
    <row r="63" spans="1:16" x14ac:dyDescent="0.2">
      <c r="J63" s="9"/>
      <c r="L63" s="9"/>
      <c r="M63" s="9"/>
      <c r="N63" s="25"/>
      <c r="P63" s="25"/>
    </row>
    <row r="64" spans="1:16" x14ac:dyDescent="0.2">
      <c r="J64" s="9"/>
      <c r="L64" s="9"/>
      <c r="M64" s="9"/>
      <c r="N64" s="25"/>
      <c r="P64" s="25"/>
    </row>
    <row r="66" spans="9:16" x14ac:dyDescent="0.2">
      <c r="J66" s="9"/>
      <c r="L66" s="9"/>
      <c r="M66" s="9"/>
      <c r="N66" s="25"/>
      <c r="P66" s="25"/>
    </row>
    <row r="67" spans="9:16" x14ac:dyDescent="0.2">
      <c r="J67" s="9"/>
      <c r="L67" s="9"/>
      <c r="M67" s="9"/>
      <c r="N67" s="25"/>
      <c r="P67" s="25"/>
    </row>
    <row r="69" spans="9:16" x14ac:dyDescent="0.2">
      <c r="J69" s="9"/>
      <c r="L69" s="9"/>
      <c r="M69" s="9"/>
      <c r="N69" s="25"/>
      <c r="P69" s="25"/>
    </row>
    <row r="70" spans="9:16" x14ac:dyDescent="0.2">
      <c r="J70" s="9"/>
      <c r="L70" s="9"/>
      <c r="M70" s="9"/>
      <c r="N70" s="25"/>
      <c r="P70" s="25"/>
    </row>
    <row r="71" spans="9:16" x14ac:dyDescent="0.2">
      <c r="I71" s="2"/>
    </row>
    <row r="72" spans="9:16" x14ac:dyDescent="0.2">
      <c r="I72" s="2"/>
      <c r="J72" s="9"/>
      <c r="L72" s="9"/>
      <c r="M72" s="9"/>
      <c r="N72" s="25"/>
      <c r="P72" s="25"/>
    </row>
    <row r="73" spans="9:16" x14ac:dyDescent="0.2">
      <c r="I73" s="2"/>
      <c r="J73" s="9"/>
      <c r="L73" s="9"/>
      <c r="M73" s="9"/>
      <c r="N73" s="25"/>
      <c r="P73" s="25"/>
    </row>
    <row r="74" spans="9:16" x14ac:dyDescent="0.2">
      <c r="I74" s="2"/>
    </row>
    <row r="75" spans="9:16" x14ac:dyDescent="0.2">
      <c r="J75" s="9"/>
      <c r="L75" s="9"/>
      <c r="M75" s="9"/>
      <c r="N75" s="25"/>
      <c r="P75" s="25"/>
    </row>
    <row r="76" spans="9:16" x14ac:dyDescent="0.2">
      <c r="I76" s="2"/>
      <c r="J76" s="9"/>
      <c r="L76" s="9"/>
      <c r="M76" s="9"/>
      <c r="N76" s="25"/>
      <c r="P76" s="25"/>
    </row>
    <row r="78" spans="9:16" x14ac:dyDescent="0.2">
      <c r="J78" s="9"/>
      <c r="L78" s="9"/>
      <c r="M78" s="9"/>
      <c r="N78" s="25"/>
      <c r="P78" s="25"/>
    </row>
    <row r="79" spans="9:16" x14ac:dyDescent="0.2">
      <c r="J79" s="9"/>
      <c r="L79" s="9"/>
      <c r="M79" s="9"/>
      <c r="N79" s="25"/>
      <c r="P79" s="25"/>
    </row>
    <row r="80" spans="9:16" x14ac:dyDescent="0.2">
      <c r="J80" s="9"/>
      <c r="L80" s="9"/>
      <c r="M80" s="9"/>
      <c r="N80" s="25"/>
      <c r="P80" s="25"/>
    </row>
    <row r="81" spans="9:16" x14ac:dyDescent="0.2">
      <c r="J81" s="9"/>
      <c r="L81" s="9"/>
      <c r="M81" s="9"/>
      <c r="N81" s="25"/>
      <c r="P81" s="25"/>
    </row>
    <row r="82" spans="9:16" x14ac:dyDescent="0.2">
      <c r="J82" s="9"/>
      <c r="L82" s="9"/>
      <c r="M82" s="9"/>
      <c r="N82" s="25"/>
      <c r="P82" s="25"/>
    </row>
    <row r="83" spans="9:16" x14ac:dyDescent="0.2">
      <c r="J83" s="2"/>
      <c r="K83" s="2"/>
      <c r="L83" s="2"/>
      <c r="M83" s="2"/>
      <c r="N83" s="98"/>
      <c r="O83" s="98"/>
      <c r="P83" s="98"/>
    </row>
    <row r="86" spans="9:16" x14ac:dyDescent="0.2">
      <c r="I86" s="2"/>
    </row>
    <row r="87" spans="9:16" x14ac:dyDescent="0.2">
      <c r="I87" s="2"/>
    </row>
    <row r="88" spans="9:16" x14ac:dyDescent="0.2">
      <c r="I88" s="2"/>
    </row>
    <row r="89" spans="9:16" x14ac:dyDescent="0.2">
      <c r="I89" s="2"/>
    </row>
    <row r="92" spans="9:16" x14ac:dyDescent="0.2">
      <c r="I92" s="2"/>
    </row>
    <row r="93" spans="9:16" x14ac:dyDescent="0.2">
      <c r="I93" s="2"/>
    </row>
  </sheetData>
  <mergeCells count="1">
    <mergeCell ref="B1:I1"/>
  </mergeCells>
  <phoneticPr fontId="3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19" zoomScale="85" zoomScaleNormal="100" workbookViewId="0">
      <selection activeCell="A57" sqref="A57"/>
    </sheetView>
  </sheetViews>
  <sheetFormatPr baseColWidth="10" defaultRowHeight="12.75" x14ac:dyDescent="0.2"/>
  <cols>
    <col min="1" max="1" width="14" customWidth="1"/>
    <col min="2" max="2" width="18.7109375" customWidth="1"/>
    <col min="3" max="3" width="2.7109375" customWidth="1"/>
    <col min="4" max="4" width="21.5703125" customWidth="1"/>
    <col min="5" max="5" width="18.85546875" customWidth="1"/>
    <col min="6" max="6" width="3.5703125" style="1" customWidth="1"/>
    <col min="7" max="7" width="1.42578125" style="1" customWidth="1"/>
    <col min="8" max="8" width="3.42578125" style="1" customWidth="1"/>
    <col min="9" max="9" width="1.7109375" style="1" customWidth="1"/>
    <col min="10" max="10" width="2.85546875" style="1" customWidth="1"/>
    <col min="11" max="11" width="0.85546875" style="1" customWidth="1"/>
    <col min="12" max="12" width="3.42578125" style="1" customWidth="1"/>
    <col min="13" max="13" width="1.7109375" style="1" customWidth="1"/>
    <col min="14" max="14" width="2.85546875" style="198" customWidth="1"/>
    <col min="15" max="15" width="0.85546875" style="198" customWidth="1"/>
    <col min="16" max="16" width="3.42578125" style="198" customWidth="1"/>
  </cols>
  <sheetData>
    <row r="1" spans="1:16" s="3" customFormat="1" x14ac:dyDescent="0.2">
      <c r="A1" s="85" t="s">
        <v>91</v>
      </c>
      <c r="B1" s="255">
        <f>Spielplan!I24</f>
        <v>43512</v>
      </c>
      <c r="C1" s="255"/>
      <c r="D1" s="255"/>
      <c r="E1" s="255"/>
      <c r="F1" s="255"/>
      <c r="G1" s="255"/>
      <c r="H1" s="255"/>
      <c r="I1" s="255"/>
      <c r="J1" s="2"/>
      <c r="K1" s="2"/>
      <c r="L1" s="2"/>
      <c r="M1" s="2"/>
      <c r="N1" s="98"/>
      <c r="O1" s="98"/>
      <c r="P1" s="98"/>
    </row>
    <row r="2" spans="1:16" s="3" customFormat="1" x14ac:dyDescent="0.2">
      <c r="A2" s="85" t="s">
        <v>146</v>
      </c>
      <c r="B2" s="162" t="str">
        <f>Spielplan!I26</f>
        <v>noch offen</v>
      </c>
      <c r="F2" s="2"/>
      <c r="G2" s="2"/>
      <c r="H2" s="2"/>
      <c r="I2" s="2"/>
      <c r="J2" s="2"/>
      <c r="K2" s="2"/>
      <c r="L2" s="2"/>
      <c r="M2" s="2"/>
      <c r="N2" s="98"/>
      <c r="O2" s="98"/>
      <c r="P2" s="98"/>
    </row>
    <row r="3" spans="1:16" s="3" customFormat="1" x14ac:dyDescent="0.2">
      <c r="A3" s="85" t="s">
        <v>92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98"/>
      <c r="O3" s="98"/>
      <c r="P3" s="98"/>
    </row>
    <row r="4" spans="1:16" s="3" customFormat="1" x14ac:dyDescent="0.2">
      <c r="A4" s="85" t="s">
        <v>93</v>
      </c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98"/>
      <c r="O4" s="98"/>
      <c r="P4" s="98"/>
    </row>
    <row r="5" spans="1:16" s="3" customFormat="1" x14ac:dyDescent="0.2">
      <c r="A5" s="85" t="s">
        <v>94</v>
      </c>
      <c r="B5" s="3" t="str">
        <f>Spielplan!I25</f>
        <v>10 Uhr</v>
      </c>
      <c r="F5" s="2"/>
      <c r="G5" s="2"/>
      <c r="H5" s="2"/>
      <c r="I5" s="2"/>
      <c r="J5" s="2"/>
      <c r="K5" s="2"/>
      <c r="L5" s="2"/>
      <c r="M5" s="2"/>
      <c r="N5" s="98"/>
      <c r="O5" s="98"/>
      <c r="P5" s="98"/>
    </row>
    <row r="6" spans="1:16" s="3" customFormat="1" x14ac:dyDescent="0.2">
      <c r="A6" s="85" t="s">
        <v>95</v>
      </c>
      <c r="B6" s="3" t="s">
        <v>212</v>
      </c>
      <c r="F6" s="2"/>
      <c r="G6" s="2"/>
      <c r="H6" s="2"/>
      <c r="I6" s="2"/>
      <c r="J6" s="2"/>
      <c r="K6" s="2"/>
      <c r="L6" s="2"/>
      <c r="M6" s="2"/>
      <c r="N6" s="98"/>
      <c r="O6" s="98"/>
      <c r="P6" s="98"/>
    </row>
    <row r="7" spans="1:16" s="3" customFormat="1" x14ac:dyDescent="0.2">
      <c r="A7" s="85" t="s">
        <v>96</v>
      </c>
      <c r="B7" s="3" t="s">
        <v>112</v>
      </c>
      <c r="F7" s="2"/>
      <c r="G7" s="2"/>
      <c r="H7" s="2"/>
      <c r="I7" s="2"/>
      <c r="J7" s="2"/>
      <c r="K7" s="2"/>
      <c r="L7" s="2"/>
      <c r="M7" s="2"/>
      <c r="N7" s="98"/>
      <c r="O7" s="98"/>
      <c r="P7" s="98"/>
    </row>
    <row r="8" spans="1:16" s="3" customFormat="1" x14ac:dyDescent="0.2">
      <c r="A8" s="85" t="s">
        <v>97</v>
      </c>
      <c r="F8" s="2"/>
      <c r="G8" s="2"/>
      <c r="H8" s="2"/>
      <c r="I8" s="2"/>
      <c r="J8" s="2"/>
      <c r="K8" s="2"/>
      <c r="L8" s="2"/>
      <c r="M8" s="2"/>
      <c r="N8" s="98"/>
      <c r="O8" s="98"/>
      <c r="P8" s="98"/>
    </row>
    <row r="9" spans="1:16" s="3" customFormat="1" x14ac:dyDescent="0.2">
      <c r="A9" s="85" t="s">
        <v>98</v>
      </c>
      <c r="F9" s="2"/>
      <c r="G9" s="2"/>
      <c r="H9" s="2"/>
      <c r="I9" s="2"/>
      <c r="J9" s="2"/>
      <c r="K9" s="2"/>
      <c r="L9" s="2"/>
      <c r="M9" s="2"/>
      <c r="N9" s="98"/>
      <c r="O9" s="98"/>
      <c r="P9" s="98"/>
    </row>
    <row r="10" spans="1:16" s="3" customFormat="1" x14ac:dyDescent="0.2">
      <c r="A10" s="124" t="s">
        <v>187</v>
      </c>
      <c r="B10" s="121"/>
      <c r="C10" s="121"/>
      <c r="D10" s="121"/>
      <c r="E10" s="121"/>
      <c r="F10" s="123"/>
      <c r="G10" s="123"/>
      <c r="H10" s="123"/>
      <c r="I10" s="123"/>
      <c r="J10" s="123"/>
      <c r="K10" s="123"/>
      <c r="L10" s="123"/>
      <c r="M10" s="123"/>
      <c r="N10" s="197"/>
      <c r="O10" s="197"/>
      <c r="P10" s="197"/>
    </row>
    <row r="11" spans="1:16" s="3" customFormat="1" x14ac:dyDescent="0.2">
      <c r="A11" s="85"/>
      <c r="F11" s="2"/>
      <c r="G11" s="2"/>
      <c r="H11" s="2"/>
      <c r="I11" s="2"/>
      <c r="J11" s="2"/>
      <c r="K11" s="2"/>
      <c r="L11" s="2"/>
      <c r="M11" s="2"/>
      <c r="N11" s="98"/>
      <c r="O11" s="98"/>
      <c r="P11" s="98"/>
    </row>
    <row r="12" spans="1:16" s="3" customFormat="1" x14ac:dyDescent="0.2">
      <c r="A12" s="85" t="s">
        <v>96</v>
      </c>
      <c r="B12" s="3" t="s">
        <v>188</v>
      </c>
      <c r="E12" s="3" t="s">
        <v>189</v>
      </c>
      <c r="F12" s="2"/>
      <c r="G12" s="2"/>
      <c r="H12" s="2"/>
      <c r="I12" s="2"/>
      <c r="J12" s="2"/>
      <c r="K12" s="2"/>
      <c r="L12" s="2"/>
      <c r="M12" s="2"/>
      <c r="N12" s="98"/>
      <c r="O12" s="98"/>
      <c r="P12" s="98"/>
    </row>
    <row r="13" spans="1:16" s="3" customFormat="1" x14ac:dyDescent="0.2">
      <c r="A13" s="85" t="s">
        <v>98</v>
      </c>
      <c r="F13" s="2"/>
      <c r="G13" s="2"/>
      <c r="H13" s="2"/>
      <c r="I13" s="2"/>
      <c r="J13" s="2"/>
      <c r="K13" s="2"/>
      <c r="L13" s="2"/>
      <c r="M13" s="2"/>
      <c r="N13" s="98"/>
      <c r="O13" s="98"/>
      <c r="P13" s="98"/>
    </row>
    <row r="14" spans="1:16" s="3" customFormat="1" x14ac:dyDescent="0.2">
      <c r="A14" s="85"/>
      <c r="F14" s="2"/>
      <c r="G14" s="2"/>
      <c r="H14" s="2"/>
      <c r="I14" s="2"/>
      <c r="J14" s="2"/>
      <c r="K14" s="2"/>
      <c r="L14" s="2"/>
      <c r="M14" s="2"/>
      <c r="N14" s="98"/>
      <c r="O14" s="98"/>
      <c r="P14" s="98"/>
    </row>
    <row r="15" spans="1:16" s="3" customFormat="1" x14ac:dyDescent="0.2">
      <c r="A15" s="85"/>
      <c r="F15" s="2"/>
      <c r="G15" s="2"/>
      <c r="H15" s="2"/>
      <c r="I15" s="2"/>
      <c r="J15" s="2"/>
      <c r="K15" s="2"/>
      <c r="L15" s="2"/>
      <c r="M15" s="2"/>
      <c r="N15" s="98"/>
      <c r="O15" s="98"/>
      <c r="P15" s="98"/>
    </row>
    <row r="16" spans="1:16" s="3" customFormat="1" ht="12" customHeight="1" x14ac:dyDescent="0.2">
      <c r="A16" s="85"/>
      <c r="F16" s="2"/>
      <c r="G16" s="2"/>
      <c r="H16" s="2"/>
      <c r="I16" s="9"/>
      <c r="J16" s="9"/>
      <c r="K16" s="1"/>
      <c r="L16" s="9"/>
      <c r="M16" s="9"/>
      <c r="N16" s="25"/>
      <c r="O16" s="198"/>
      <c r="P16" s="25"/>
    </row>
    <row r="17" spans="1:16" s="8" customFormat="1" x14ac:dyDescent="0.2">
      <c r="A17" s="78"/>
      <c r="B17" s="2"/>
      <c r="C17" s="2"/>
      <c r="D17" s="2"/>
      <c r="E17" s="2"/>
      <c r="F17" s="2"/>
      <c r="G17" s="2"/>
      <c r="H17" s="2"/>
      <c r="I17" s="9"/>
      <c r="J17" s="9"/>
      <c r="K17" s="1"/>
      <c r="L17" s="9"/>
      <c r="M17" s="9"/>
      <c r="N17" s="25"/>
      <c r="O17" s="198"/>
      <c r="P17" s="25"/>
    </row>
    <row r="18" spans="1:16" s="8" customFormat="1" x14ac:dyDescent="0.2">
      <c r="A18" s="87" t="s">
        <v>99</v>
      </c>
      <c r="B18" s="2" t="s">
        <v>100</v>
      </c>
      <c r="C18" s="2"/>
      <c r="D18" s="2" t="s">
        <v>101</v>
      </c>
      <c r="E18" s="2" t="s">
        <v>102</v>
      </c>
      <c r="F18"/>
      <c r="G18" s="2" t="s">
        <v>103</v>
      </c>
      <c r="H18" s="2"/>
      <c r="I18" s="9"/>
      <c r="J18" s="2"/>
      <c r="K18" s="2" t="s">
        <v>104</v>
      </c>
      <c r="L18" s="2"/>
      <c r="M18" s="9"/>
      <c r="N18" s="98"/>
      <c r="O18" s="98"/>
      <c r="P18" s="98"/>
    </row>
    <row r="19" spans="1:16" s="8" customFormat="1" x14ac:dyDescent="0.2">
      <c r="A19" s="78"/>
      <c r="B19" s="2"/>
      <c r="C19" s="2"/>
      <c r="D19" s="2"/>
      <c r="F19" s="2"/>
      <c r="G19" s="2"/>
      <c r="H19" s="2"/>
      <c r="I19" s="2"/>
      <c r="J19" s="2"/>
      <c r="K19" s="2"/>
      <c r="L19" s="2"/>
      <c r="M19" s="2"/>
      <c r="N19" s="98"/>
      <c r="O19" s="98"/>
      <c r="P19" s="98"/>
    </row>
    <row r="20" spans="1:16" s="10" customFormat="1" x14ac:dyDescent="0.2">
      <c r="A20" s="78" t="str">
        <f>B5</f>
        <v>10 Uhr</v>
      </c>
      <c r="B20" s="11" t="str">
        <f>T($B$13)</f>
        <v/>
      </c>
      <c r="C20" s="11" t="s">
        <v>172</v>
      </c>
      <c r="D20" s="11" t="str">
        <f>T($B$15)</f>
        <v/>
      </c>
      <c r="E20" s="11" t="str">
        <f>T($E$14)</f>
        <v/>
      </c>
      <c r="F20" s="2"/>
      <c r="G20" s="2" t="s">
        <v>106</v>
      </c>
      <c r="H20" s="2"/>
      <c r="I20" s="2"/>
      <c r="J20" s="2"/>
      <c r="K20" s="2" t="s">
        <v>106</v>
      </c>
      <c r="L20" s="2"/>
      <c r="M20" s="2"/>
      <c r="N20" s="98"/>
      <c r="O20" s="98"/>
      <c r="P20" s="98"/>
    </row>
    <row r="21" spans="1:16" s="10" customFormat="1" x14ac:dyDescent="0.2">
      <c r="A21" s="78"/>
      <c r="B21" s="11" t="str">
        <f>T($E$13)</f>
        <v/>
      </c>
      <c r="C21" s="11" t="s">
        <v>172</v>
      </c>
      <c r="D21" s="11" t="str">
        <f>T($E$15)</f>
        <v/>
      </c>
      <c r="E21" s="11" t="str">
        <f>T($B$15)</f>
        <v/>
      </c>
      <c r="F21" s="2"/>
      <c r="G21" s="2" t="s">
        <v>106</v>
      </c>
      <c r="H21" s="2"/>
      <c r="I21" s="2"/>
      <c r="J21" s="2"/>
      <c r="K21" s="2" t="s">
        <v>106</v>
      </c>
      <c r="L21" s="2"/>
      <c r="M21" s="2"/>
      <c r="N21" s="98"/>
      <c r="O21" s="98"/>
      <c r="P21" s="98"/>
    </row>
    <row r="22" spans="1:16" s="10" customFormat="1" x14ac:dyDescent="0.2">
      <c r="A22" s="78"/>
      <c r="B22" s="5"/>
      <c r="C22" s="5"/>
      <c r="D22" s="5"/>
      <c r="F22" s="2"/>
      <c r="G22" s="2"/>
      <c r="H22" s="2"/>
      <c r="I22" s="2"/>
      <c r="J22" s="2"/>
      <c r="K22" s="2"/>
      <c r="L22" s="2"/>
      <c r="M22" s="2"/>
      <c r="N22" s="98"/>
      <c r="O22" s="98"/>
      <c r="P22" s="98"/>
    </row>
    <row r="23" spans="1:16" s="10" customFormat="1" x14ac:dyDescent="0.2">
      <c r="A23" s="78"/>
      <c r="B23" s="11" t="str">
        <f>T($B$14)</f>
        <v/>
      </c>
      <c r="C23" s="11" t="s">
        <v>172</v>
      </c>
      <c r="D23" s="11" t="str">
        <f>T($B$13)</f>
        <v/>
      </c>
      <c r="E23" s="11" t="str">
        <f>T($E$15)</f>
        <v/>
      </c>
      <c r="F23" s="2"/>
      <c r="G23" s="2" t="s">
        <v>106</v>
      </c>
      <c r="H23" s="2"/>
      <c r="I23" s="2"/>
      <c r="J23" s="2"/>
      <c r="K23" s="2" t="s">
        <v>106</v>
      </c>
      <c r="L23" s="2"/>
      <c r="M23" s="2"/>
      <c r="N23" s="98"/>
      <c r="O23" s="98"/>
      <c r="P23" s="98"/>
    </row>
    <row r="24" spans="1:16" s="10" customFormat="1" x14ac:dyDescent="0.2">
      <c r="A24"/>
      <c r="B24" s="11" t="str">
        <f>T($E$14)</f>
        <v/>
      </c>
      <c r="C24" s="11" t="s">
        <v>172</v>
      </c>
      <c r="D24" s="11" t="str">
        <f>T($E$13)</f>
        <v/>
      </c>
      <c r="E24" s="11" t="str">
        <f>T($B$14)</f>
        <v/>
      </c>
      <c r="F24" s="2"/>
      <c r="G24" s="2" t="s">
        <v>106</v>
      </c>
      <c r="H24" s="2"/>
      <c r="I24" s="2"/>
      <c r="J24" s="2"/>
      <c r="K24" s="2" t="s">
        <v>106</v>
      </c>
      <c r="L24" s="2"/>
      <c r="M24" s="2"/>
      <c r="N24" s="98"/>
      <c r="O24" s="98"/>
      <c r="P24" s="98"/>
    </row>
    <row r="25" spans="1:16" s="10" customFormat="1" x14ac:dyDescent="0.2">
      <c r="A25" s="78"/>
      <c r="B25" s="108"/>
      <c r="C25" s="108"/>
      <c r="D25" s="108"/>
      <c r="E25" s="11"/>
      <c r="F25" s="2"/>
      <c r="G25" s="2"/>
      <c r="H25" s="2"/>
      <c r="I25" s="2"/>
      <c r="J25" s="2"/>
      <c r="K25" s="2"/>
      <c r="L25" s="2"/>
      <c r="M25" s="2"/>
      <c r="N25" s="98"/>
      <c r="O25" s="98"/>
      <c r="P25" s="98"/>
    </row>
    <row r="26" spans="1:16" s="10" customFormat="1" x14ac:dyDescent="0.2">
      <c r="A26" s="78"/>
      <c r="B26" s="11" t="str">
        <f>T($B$15)</f>
        <v/>
      </c>
      <c r="C26" s="11" t="s">
        <v>172</v>
      </c>
      <c r="D26" s="11" t="str">
        <f>T($B$14)</f>
        <v/>
      </c>
      <c r="E26" s="11" t="str">
        <f>T($E$13)</f>
        <v/>
      </c>
      <c r="F26" s="2"/>
      <c r="G26" s="2" t="s">
        <v>106</v>
      </c>
      <c r="H26" s="2"/>
      <c r="I26" s="2"/>
      <c r="J26" s="2"/>
      <c r="K26" s="2" t="s">
        <v>106</v>
      </c>
      <c r="L26" s="2"/>
      <c r="M26" s="2"/>
      <c r="N26" s="98"/>
      <c r="O26" s="98"/>
      <c r="P26" s="98"/>
    </row>
    <row r="27" spans="1:16" s="10" customFormat="1" x14ac:dyDescent="0.2">
      <c r="A27" s="78"/>
      <c r="B27" s="11" t="str">
        <f>T($E$15)</f>
        <v/>
      </c>
      <c r="C27" s="11" t="s">
        <v>172</v>
      </c>
      <c r="D27" s="11" t="str">
        <f>T($E$14)</f>
        <v/>
      </c>
      <c r="E27" s="11" t="str">
        <f>T($B$13)</f>
        <v/>
      </c>
      <c r="F27" s="2"/>
      <c r="G27" s="2" t="s">
        <v>106</v>
      </c>
      <c r="H27" s="2"/>
      <c r="I27" s="2"/>
      <c r="J27" s="2"/>
      <c r="K27" s="2" t="s">
        <v>106</v>
      </c>
      <c r="L27" s="2"/>
      <c r="M27" s="2"/>
      <c r="N27" s="98"/>
      <c r="O27" s="98"/>
      <c r="P27" s="98"/>
    </row>
    <row r="28" spans="1:16" s="10" customFormat="1" x14ac:dyDescent="0.2">
      <c r="A28" s="78"/>
      <c r="B28" s="11"/>
      <c r="C28" s="11"/>
      <c r="D28" s="11"/>
      <c r="F28" s="2"/>
      <c r="G28" s="2"/>
      <c r="H28" s="2"/>
      <c r="I28" s="2"/>
      <c r="J28" s="2"/>
      <c r="K28" s="2"/>
      <c r="L28" s="2"/>
      <c r="M28" s="2"/>
      <c r="N28" s="98"/>
      <c r="O28" s="98"/>
      <c r="P28" s="98"/>
    </row>
    <row r="29" spans="1:16" s="10" customFormat="1" x14ac:dyDescent="0.2">
      <c r="A29" s="78"/>
      <c r="B29" s="3"/>
      <c r="C29" s="3" t="s">
        <v>172</v>
      </c>
      <c r="D29" s="3"/>
      <c r="E29" s="3"/>
      <c r="F29" s="2"/>
      <c r="G29" s="2" t="s">
        <v>106</v>
      </c>
      <c r="H29" s="2"/>
      <c r="I29" s="2"/>
      <c r="J29" s="2"/>
      <c r="K29" s="2" t="s">
        <v>106</v>
      </c>
      <c r="L29" s="2"/>
      <c r="M29" s="2"/>
      <c r="N29" s="98"/>
      <c r="O29" s="98"/>
      <c r="P29" s="98"/>
    </row>
    <row r="30" spans="1:16" s="10" customFormat="1" x14ac:dyDescent="0.2">
      <c r="A30" s="78" t="s">
        <v>190</v>
      </c>
      <c r="B30" s="11" t="s">
        <v>191</v>
      </c>
      <c r="C30" s="11"/>
      <c r="D30" s="11" t="s">
        <v>192</v>
      </c>
      <c r="E30" s="11" t="s">
        <v>193</v>
      </c>
      <c r="F30" s="2"/>
      <c r="G30" s="2"/>
      <c r="H30" s="2"/>
      <c r="I30" s="2"/>
      <c r="J30" s="2"/>
      <c r="K30" s="2"/>
      <c r="L30" s="2"/>
      <c r="M30" s="2"/>
      <c r="N30" s="98"/>
      <c r="O30" s="98"/>
      <c r="P30" s="98"/>
    </row>
    <row r="31" spans="1:16" s="10" customFormat="1" x14ac:dyDescent="0.2">
      <c r="A31" s="78"/>
      <c r="B31" s="11"/>
      <c r="C31" s="11"/>
      <c r="D31" s="11"/>
      <c r="E31" s="11"/>
      <c r="F31" s="2"/>
      <c r="G31" s="2"/>
      <c r="H31" s="2"/>
      <c r="I31" s="2"/>
      <c r="J31" s="2"/>
      <c r="K31" s="2"/>
      <c r="L31" s="2"/>
      <c r="M31" s="2"/>
      <c r="N31" s="98"/>
      <c r="O31" s="98"/>
      <c r="P31" s="98"/>
    </row>
    <row r="32" spans="1:16" s="10" customFormat="1" x14ac:dyDescent="0.2">
      <c r="A32" s="78"/>
      <c r="B32" s="3"/>
      <c r="C32" s="3" t="s">
        <v>172</v>
      </c>
      <c r="D32" s="3"/>
      <c r="E32" s="3"/>
      <c r="F32" s="2"/>
      <c r="G32" s="2" t="s">
        <v>106</v>
      </c>
      <c r="H32" s="2"/>
      <c r="I32" s="2"/>
      <c r="J32" s="2"/>
      <c r="K32" s="2" t="s">
        <v>106</v>
      </c>
      <c r="L32" s="2"/>
      <c r="M32" s="2"/>
      <c r="N32" s="98"/>
      <c r="O32" s="98"/>
      <c r="P32" s="98"/>
    </row>
    <row r="33" spans="1:16" s="10" customFormat="1" x14ac:dyDescent="0.2">
      <c r="A33" s="78" t="s">
        <v>190</v>
      </c>
      <c r="B33" s="11" t="s">
        <v>194</v>
      </c>
      <c r="C33" s="11"/>
      <c r="D33" s="11" t="s">
        <v>195</v>
      </c>
      <c r="E33" s="11" t="s">
        <v>196</v>
      </c>
      <c r="F33" s="2"/>
      <c r="G33" s="2"/>
      <c r="H33" s="2"/>
      <c r="I33" s="2"/>
      <c r="J33" s="2"/>
      <c r="K33" s="2"/>
      <c r="L33" s="2"/>
      <c r="M33" s="2"/>
      <c r="N33" s="98"/>
      <c r="O33" s="98"/>
      <c r="P33" s="98"/>
    </row>
    <row r="34" spans="1:16" s="10" customFormat="1" x14ac:dyDescent="0.2">
      <c r="A34" s="78"/>
      <c r="B34" s="11"/>
      <c r="C34" s="11"/>
      <c r="D34" s="11"/>
      <c r="E34" s="11"/>
      <c r="F34" s="2"/>
      <c r="G34" s="2"/>
      <c r="H34" s="2"/>
      <c r="I34" s="2"/>
      <c r="J34" s="2"/>
      <c r="K34" s="2"/>
      <c r="L34" s="2"/>
      <c r="M34" s="2"/>
      <c r="N34" s="98"/>
      <c r="O34" s="98"/>
      <c r="P34" s="98"/>
    </row>
    <row r="35" spans="1:16" s="10" customFormat="1" x14ac:dyDescent="0.2">
      <c r="A35"/>
      <c r="B35" s="11"/>
      <c r="C35" s="11"/>
      <c r="D35" s="11"/>
      <c r="E35" s="11"/>
      <c r="F35" s="2"/>
      <c r="G35" s="2"/>
      <c r="H35" s="2"/>
      <c r="I35" s="2"/>
      <c r="J35" s="2"/>
      <c r="K35" s="2"/>
      <c r="L35" s="2"/>
      <c r="M35" s="2"/>
      <c r="N35" s="98"/>
      <c r="O35" s="98"/>
      <c r="P35" s="98"/>
    </row>
    <row r="36" spans="1:16" s="8" customFormat="1" x14ac:dyDescent="0.2">
      <c r="A36" s="78"/>
      <c r="B36" s="3"/>
      <c r="C36" s="3" t="s">
        <v>172</v>
      </c>
      <c r="D36" s="3"/>
      <c r="E36" s="3"/>
      <c r="F36" s="2"/>
      <c r="G36" s="2" t="s">
        <v>106</v>
      </c>
      <c r="H36" s="2"/>
      <c r="I36" s="2"/>
      <c r="J36" s="2"/>
      <c r="K36" s="2" t="s">
        <v>106</v>
      </c>
      <c r="L36" s="2"/>
      <c r="M36" s="2"/>
      <c r="N36" s="98"/>
      <c r="O36" s="98"/>
      <c r="P36" s="98"/>
    </row>
    <row r="37" spans="1:16" s="8" customFormat="1" x14ac:dyDescent="0.2">
      <c r="A37" s="78" t="s">
        <v>197</v>
      </c>
      <c r="B37" s="11" t="s">
        <v>193</v>
      </c>
      <c r="C37" s="11"/>
      <c r="D37" s="11" t="s">
        <v>196</v>
      </c>
      <c r="E37" s="11" t="s">
        <v>198</v>
      </c>
      <c r="F37" s="2"/>
      <c r="G37" s="2"/>
      <c r="H37" s="2"/>
      <c r="I37" s="2"/>
      <c r="J37" s="2"/>
      <c r="K37" s="2"/>
      <c r="L37" s="2"/>
      <c r="M37" s="2"/>
      <c r="N37" s="98"/>
      <c r="O37" s="98"/>
      <c r="P37" s="98"/>
    </row>
    <row r="38" spans="1:16" s="8" customFormat="1" x14ac:dyDescent="0.2">
      <c r="A38" s="78"/>
      <c r="B38" s="11"/>
      <c r="C38" s="11"/>
      <c r="D38" s="11"/>
      <c r="E38" s="11"/>
      <c r="F38" s="2"/>
      <c r="G38" s="2"/>
      <c r="H38" s="2"/>
      <c r="I38" s="2"/>
      <c r="J38" s="2"/>
      <c r="K38" s="2"/>
      <c r="L38" s="2"/>
      <c r="M38" s="2"/>
      <c r="N38" s="98"/>
      <c r="O38" s="98"/>
      <c r="P38" s="98"/>
    </row>
    <row r="39" spans="1:16" s="9" customFormat="1" x14ac:dyDescent="0.2">
      <c r="A39" s="78"/>
      <c r="B39" s="3"/>
      <c r="C39" s="3" t="s">
        <v>172</v>
      </c>
      <c r="D39" s="3"/>
      <c r="E39" s="3"/>
      <c r="F39" s="2"/>
      <c r="G39" s="2" t="s">
        <v>106</v>
      </c>
      <c r="H39" s="2"/>
      <c r="I39" s="2"/>
      <c r="J39" s="2"/>
      <c r="K39" s="2" t="s">
        <v>106</v>
      </c>
      <c r="L39" s="2"/>
      <c r="M39" s="2"/>
      <c r="N39" s="98"/>
      <c r="O39" s="98"/>
      <c r="P39" s="98"/>
    </row>
    <row r="40" spans="1:16" s="9" customFormat="1" x14ac:dyDescent="0.2">
      <c r="A40" s="78" t="s">
        <v>199</v>
      </c>
      <c r="B40" s="11" t="s">
        <v>200</v>
      </c>
      <c r="C40" s="11"/>
      <c r="D40" s="11" t="s">
        <v>201</v>
      </c>
      <c r="E40" s="11" t="s">
        <v>202</v>
      </c>
      <c r="F40" s="2"/>
      <c r="G40" s="2"/>
      <c r="H40" s="2"/>
      <c r="I40" s="2"/>
      <c r="J40" s="2"/>
      <c r="K40" s="2"/>
      <c r="L40" s="2"/>
      <c r="M40" s="2"/>
      <c r="N40" s="98"/>
      <c r="O40" s="98"/>
      <c r="P40" s="98"/>
    </row>
    <row r="41" spans="1:16" s="9" customFormat="1" x14ac:dyDescent="0.2">
      <c r="A41" s="78"/>
      <c r="B41" s="5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98"/>
      <c r="O41" s="98"/>
      <c r="P41" s="98"/>
    </row>
    <row r="42" spans="1:16" x14ac:dyDescent="0.2">
      <c r="A42" s="78"/>
      <c r="B42" s="3"/>
      <c r="C42" s="3" t="s">
        <v>172</v>
      </c>
      <c r="D42" s="3"/>
      <c r="E42" s="3"/>
      <c r="F42" s="2"/>
      <c r="G42" s="2" t="s">
        <v>106</v>
      </c>
      <c r="H42" s="2"/>
      <c r="I42" s="2"/>
      <c r="J42" s="2"/>
      <c r="K42" s="2" t="s">
        <v>106</v>
      </c>
      <c r="L42" s="2"/>
      <c r="M42" s="2"/>
      <c r="N42" s="98"/>
      <c r="O42" s="98"/>
      <c r="P42" s="98"/>
    </row>
    <row r="43" spans="1:16" x14ac:dyDescent="0.2">
      <c r="A43" s="78" t="s">
        <v>203</v>
      </c>
      <c r="B43" s="11" t="s">
        <v>198</v>
      </c>
      <c r="C43" s="11"/>
      <c r="D43" s="11" t="s">
        <v>202</v>
      </c>
      <c r="E43" s="5" t="s">
        <v>204</v>
      </c>
      <c r="F43" s="2"/>
      <c r="G43" s="2"/>
      <c r="H43" s="2"/>
      <c r="I43" s="2"/>
      <c r="J43" s="2"/>
      <c r="K43" s="2"/>
      <c r="L43" s="2"/>
      <c r="M43" s="2"/>
      <c r="N43" s="98"/>
      <c r="O43" s="98"/>
      <c r="P43" s="98"/>
    </row>
    <row r="44" spans="1:16" x14ac:dyDescent="0.2">
      <c r="A44" s="78"/>
      <c r="B44" s="5"/>
      <c r="C44" s="5"/>
      <c r="D44" s="5"/>
      <c r="E44" s="5"/>
      <c r="G44" s="9"/>
      <c r="I44" s="9"/>
      <c r="J44" s="9"/>
      <c r="L44" s="9"/>
      <c r="M44" s="9"/>
      <c r="N44" s="25"/>
      <c r="P44" s="25"/>
    </row>
    <row r="45" spans="1:16" x14ac:dyDescent="0.2">
      <c r="A45" s="78"/>
      <c r="B45" s="5"/>
      <c r="C45" s="5"/>
      <c r="D45" s="5"/>
      <c r="E45" s="5"/>
      <c r="G45" s="9"/>
      <c r="J45" s="9"/>
      <c r="L45" s="9"/>
      <c r="N45" s="25"/>
      <c r="P45" s="25"/>
    </row>
    <row r="46" spans="1:16" x14ac:dyDescent="0.2">
      <c r="A46" s="85" t="s">
        <v>205</v>
      </c>
      <c r="B46" s="5"/>
      <c r="C46" s="5"/>
      <c r="D46" s="5"/>
      <c r="E46" s="5"/>
      <c r="G46" s="9"/>
      <c r="J46" s="9"/>
      <c r="L46" s="9"/>
      <c r="N46" s="25"/>
      <c r="P46" s="25"/>
    </row>
    <row r="47" spans="1:16" x14ac:dyDescent="0.2">
      <c r="A47" s="78"/>
      <c r="B47" s="5"/>
      <c r="C47" s="5"/>
      <c r="D47" s="5"/>
      <c r="E47" s="5"/>
      <c r="G47" s="9"/>
      <c r="I47" s="2"/>
      <c r="J47" s="9"/>
      <c r="L47" s="9"/>
      <c r="M47" s="2"/>
      <c r="N47" s="25"/>
      <c r="P47" s="25"/>
    </row>
    <row r="48" spans="1:16" x14ac:dyDescent="0.2">
      <c r="A48" s="109" t="s">
        <v>207</v>
      </c>
      <c r="B48" s="5"/>
      <c r="C48" s="5"/>
      <c r="D48" s="126"/>
      <c r="E48" s="5"/>
      <c r="I48" s="2"/>
      <c r="J48" s="9"/>
      <c r="L48" s="9"/>
      <c r="M48" s="2"/>
      <c r="N48" s="25"/>
      <c r="P48" s="25"/>
    </row>
    <row r="49" spans="1:16" x14ac:dyDescent="0.2">
      <c r="A49" s="110" t="s">
        <v>29</v>
      </c>
      <c r="B49" s="125"/>
      <c r="C49" s="5"/>
      <c r="D49" s="5"/>
      <c r="E49" s="5"/>
      <c r="G49" s="9"/>
      <c r="I49" s="2"/>
      <c r="J49" s="9"/>
      <c r="L49" s="9"/>
      <c r="M49" s="2"/>
      <c r="N49" s="25"/>
      <c r="P49" s="25"/>
    </row>
    <row r="50" spans="1:16" x14ac:dyDescent="0.2">
      <c r="A50" s="111" t="s">
        <v>34</v>
      </c>
      <c r="B50" s="64"/>
      <c r="C50" s="5"/>
      <c r="D50" s="5"/>
      <c r="E50" s="5"/>
      <c r="I50" s="2"/>
      <c r="J50" s="2"/>
      <c r="K50" s="2"/>
      <c r="L50" s="2"/>
      <c r="M50" s="2"/>
      <c r="N50" s="98"/>
      <c r="O50" s="98"/>
      <c r="P50" s="98"/>
    </row>
    <row r="51" spans="1:16" x14ac:dyDescent="0.2">
      <c r="A51" s="111" t="s">
        <v>39</v>
      </c>
      <c r="B51" s="125"/>
      <c r="C51" s="5"/>
      <c r="D51" s="5"/>
      <c r="E51" s="5"/>
      <c r="I51" s="2"/>
      <c r="J51" s="2"/>
      <c r="K51" s="2"/>
      <c r="L51" s="2"/>
      <c r="M51" s="2"/>
      <c r="N51" s="98"/>
      <c r="O51" s="98"/>
      <c r="P51" s="98"/>
    </row>
    <row r="52" spans="1:16" x14ac:dyDescent="0.2">
      <c r="A52" s="111" t="s">
        <v>45</v>
      </c>
      <c r="B52" s="125"/>
      <c r="C52" s="5"/>
      <c r="D52" s="5"/>
      <c r="E52" s="5"/>
      <c r="I52" s="2"/>
      <c r="J52" s="2"/>
      <c r="M52" s="2"/>
      <c r="N52" s="98"/>
    </row>
    <row r="53" spans="1:16" s="3" customFormat="1" x14ac:dyDescent="0.2">
      <c r="A53" s="110" t="s">
        <v>166</v>
      </c>
      <c r="B53" s="125"/>
      <c r="F53" s="2"/>
      <c r="G53" s="2"/>
      <c r="H53" s="2"/>
      <c r="I53" s="2"/>
      <c r="J53" s="2"/>
      <c r="K53" s="2"/>
      <c r="L53" s="2"/>
      <c r="M53" s="2"/>
      <c r="N53" s="98"/>
      <c r="O53" s="98"/>
      <c r="P53" s="98"/>
    </row>
    <row r="54" spans="1:16" s="3" customFormat="1" x14ac:dyDescent="0.2">
      <c r="A54" s="85"/>
      <c r="F54" s="2"/>
      <c r="G54" s="2"/>
      <c r="H54" s="2"/>
      <c r="I54" s="9"/>
      <c r="J54" s="2"/>
      <c r="K54" s="2"/>
      <c r="L54" s="2"/>
      <c r="M54" s="9"/>
      <c r="N54" s="98"/>
      <c r="O54" s="98"/>
      <c r="P54" s="98"/>
    </row>
    <row r="55" spans="1:16" x14ac:dyDescent="0.2">
      <c r="A55" s="78"/>
      <c r="D55" s="1"/>
      <c r="E55" s="1"/>
    </row>
    <row r="56" spans="1:16" x14ac:dyDescent="0.2">
      <c r="A56" s="78"/>
      <c r="D56" s="1"/>
      <c r="E56" s="1"/>
    </row>
    <row r="57" spans="1:16" x14ac:dyDescent="0.2">
      <c r="A57" s="78"/>
      <c r="D57" s="1"/>
      <c r="E57" s="1"/>
    </row>
    <row r="58" spans="1:16" x14ac:dyDescent="0.2">
      <c r="A58" s="78"/>
      <c r="D58" s="1"/>
      <c r="E58" s="1"/>
    </row>
    <row r="59" spans="1:16" x14ac:dyDescent="0.2">
      <c r="A59" s="78"/>
      <c r="D59" s="1"/>
      <c r="E59" s="1"/>
    </row>
    <row r="60" spans="1:16" x14ac:dyDescent="0.2">
      <c r="A60" s="78"/>
      <c r="D60" s="1"/>
      <c r="E60" s="1"/>
    </row>
    <row r="63" spans="1:16" x14ac:dyDescent="0.2">
      <c r="J63" s="9"/>
      <c r="L63" s="9"/>
      <c r="N63" s="25"/>
      <c r="P63" s="25"/>
    </row>
    <row r="64" spans="1:16" x14ac:dyDescent="0.2">
      <c r="J64" s="9"/>
      <c r="L64" s="9"/>
      <c r="N64" s="25"/>
      <c r="P64" s="25"/>
    </row>
    <row r="66" spans="9:16" x14ac:dyDescent="0.2">
      <c r="J66" s="9"/>
      <c r="L66" s="9"/>
      <c r="N66" s="25"/>
      <c r="P66" s="25"/>
    </row>
    <row r="67" spans="9:16" x14ac:dyDescent="0.2">
      <c r="J67" s="9"/>
      <c r="L67" s="9"/>
      <c r="N67" s="25"/>
      <c r="P67" s="25"/>
    </row>
    <row r="69" spans="9:16" x14ac:dyDescent="0.2">
      <c r="J69" s="9"/>
      <c r="L69" s="9"/>
      <c r="N69" s="25"/>
      <c r="P69" s="25"/>
    </row>
    <row r="70" spans="9:16" x14ac:dyDescent="0.2">
      <c r="J70" s="9"/>
      <c r="L70" s="9"/>
      <c r="N70" s="25"/>
      <c r="P70" s="25"/>
    </row>
    <row r="71" spans="9:16" x14ac:dyDescent="0.2">
      <c r="I71" s="2"/>
      <c r="M71" s="2"/>
    </row>
    <row r="72" spans="9:16" x14ac:dyDescent="0.2">
      <c r="I72" s="2"/>
      <c r="J72" s="9"/>
      <c r="L72" s="9"/>
      <c r="M72" s="2"/>
      <c r="N72" s="25"/>
      <c r="P72" s="25"/>
    </row>
    <row r="73" spans="9:16" x14ac:dyDescent="0.2">
      <c r="I73" s="2"/>
      <c r="J73" s="9"/>
      <c r="L73" s="9"/>
      <c r="M73" s="2"/>
      <c r="N73" s="25"/>
      <c r="P73" s="25"/>
    </row>
    <row r="74" spans="9:16" x14ac:dyDescent="0.2">
      <c r="I74" s="2"/>
      <c r="M74" s="2"/>
    </row>
    <row r="75" spans="9:16" x14ac:dyDescent="0.2">
      <c r="J75" s="9"/>
      <c r="L75" s="9"/>
      <c r="N75" s="25"/>
      <c r="P75" s="25"/>
    </row>
    <row r="76" spans="9:16" x14ac:dyDescent="0.2">
      <c r="I76" s="2"/>
      <c r="J76" s="9"/>
      <c r="L76" s="9"/>
      <c r="M76" s="2"/>
      <c r="N76" s="25"/>
      <c r="P76" s="25"/>
    </row>
    <row r="78" spans="9:16" x14ac:dyDescent="0.2">
      <c r="J78" s="9"/>
      <c r="L78" s="9"/>
      <c r="N78" s="25"/>
      <c r="P78" s="25"/>
    </row>
    <row r="79" spans="9:16" x14ac:dyDescent="0.2">
      <c r="J79" s="9"/>
      <c r="L79" s="9"/>
      <c r="N79" s="25"/>
      <c r="P79" s="25"/>
    </row>
    <row r="80" spans="9:16" x14ac:dyDescent="0.2">
      <c r="J80" s="9"/>
      <c r="L80" s="9"/>
      <c r="N80" s="25"/>
      <c r="P80" s="25"/>
    </row>
    <row r="81" spans="9:16" x14ac:dyDescent="0.2">
      <c r="J81" s="9"/>
      <c r="L81" s="9"/>
      <c r="N81" s="25"/>
      <c r="P81" s="25"/>
    </row>
    <row r="82" spans="9:16" x14ac:dyDescent="0.2">
      <c r="J82" s="9"/>
      <c r="L82" s="9"/>
      <c r="N82" s="25"/>
      <c r="P82" s="25"/>
    </row>
    <row r="83" spans="9:16" x14ac:dyDescent="0.2">
      <c r="J83" s="2"/>
      <c r="K83" s="2"/>
      <c r="L83" s="2"/>
      <c r="N83" s="98"/>
      <c r="O83" s="98"/>
      <c r="P83" s="98"/>
    </row>
    <row r="86" spans="9:16" x14ac:dyDescent="0.2">
      <c r="I86" s="2"/>
      <c r="M86" s="2"/>
    </row>
    <row r="87" spans="9:16" x14ac:dyDescent="0.2">
      <c r="I87" s="2"/>
      <c r="M87" s="2"/>
    </row>
    <row r="88" spans="9:16" x14ac:dyDescent="0.2">
      <c r="I88" s="2"/>
      <c r="M88" s="2"/>
    </row>
    <row r="89" spans="9:16" x14ac:dyDescent="0.2">
      <c r="I89" s="2"/>
      <c r="M89" s="2"/>
    </row>
    <row r="92" spans="9:16" x14ac:dyDescent="0.2">
      <c r="I92" s="2"/>
      <c r="M92" s="2"/>
    </row>
    <row r="93" spans="9:16" x14ac:dyDescent="0.2">
      <c r="I93" s="2"/>
      <c r="M93" s="2"/>
    </row>
  </sheetData>
  <mergeCells count="3">
    <mergeCell ref="B3:M3"/>
    <mergeCell ref="B4:M4"/>
    <mergeCell ref="B1:I1"/>
  </mergeCells>
  <phoneticPr fontId="30" type="noConversion"/>
  <pageMargins left="0.23622047244094491" right="0.23622047244094491" top="0.55118110236220474" bottom="0.51181102362204722" header="0.15748031496062992" footer="0.31496062992125984"/>
  <pageSetup paperSize="9" orientation="portrait" r:id="rId1"/>
  <headerFooter alignWithMargins="0">
    <oddHeader>&amp;C&amp;"Arial,Fett"&amp;18Spielplan Hallensaison 2018/2019 der U12</oddHeader>
    <oddFooter>&amp;CErstellt von Olaf Niemann am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Ausschreibung</vt:lpstr>
      <vt:lpstr>Spielplan</vt:lpstr>
      <vt:lpstr>VR A</vt:lpstr>
      <vt:lpstr>VR B</vt:lpstr>
      <vt:lpstr>VR C</vt:lpstr>
      <vt:lpstr>VR D</vt:lpstr>
      <vt:lpstr>Ausschreibung ZR_BZM</vt:lpstr>
      <vt:lpstr>WM</vt:lpstr>
      <vt:lpstr>LLM</vt:lpstr>
      <vt:lpstr>ZR Gruppe 1</vt:lpstr>
      <vt:lpstr>ZR Gruppe 2</vt:lpstr>
      <vt:lpstr>BZM Mitte</vt:lpstr>
      <vt:lpstr>BZM_NEU</vt:lpstr>
      <vt:lpstr>BZM Nord</vt:lpstr>
      <vt:lpstr>Abschlusstabelle</vt:lpstr>
      <vt:lpstr>Checkliste</vt:lpstr>
      <vt:lpstr>Spielplan!Druckbereich</vt:lpstr>
    </vt:vector>
  </TitlesOfParts>
  <Company>DaimlerChrysler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onieman</dc:creator>
  <cp:lastModifiedBy>Roth, Birgit</cp:lastModifiedBy>
  <cp:lastPrinted>2018-11-01T14:21:00Z</cp:lastPrinted>
  <dcterms:created xsi:type="dcterms:W3CDTF">2006-04-13T14:37:39Z</dcterms:created>
  <dcterms:modified xsi:type="dcterms:W3CDTF">2018-11-07T06:14:31Z</dcterms:modified>
</cp:coreProperties>
</file>