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codeName="DieseArbeitsmappe" checkCompatibility="1"/>
  <mc:AlternateContent xmlns:mc="http://schemas.openxmlformats.org/markup-compatibility/2006">
    <mc:Choice Requires="x15">
      <x15ac:absPath xmlns:x15ac="http://schemas.microsoft.com/office/spreadsheetml/2010/11/ac" url="T:\Sportarten\Faustball\01 Spielrunde Feld\Feldrunde 2019\"/>
    </mc:Choice>
  </mc:AlternateContent>
  <bookViews>
    <workbookView xWindow="0" yWindow="0" windowWidth="28800" windowHeight="12045" tabRatio="966" activeTab="6"/>
  </bookViews>
  <sheets>
    <sheet name="Ausschreibung" sheetId="37" r:id="rId1"/>
    <sheet name="Spielplan" sheetId="66" r:id="rId2"/>
    <sheet name="Vorrunde A" sheetId="95" r:id="rId3"/>
    <sheet name="Vorrunde B" sheetId="96" r:id="rId4"/>
    <sheet name="Vorrunde C" sheetId="97" r:id="rId5"/>
    <sheet name="Vorrunde GR D" sheetId="70" r:id="rId6"/>
    <sheet name="ZR1" sheetId="73" r:id="rId7"/>
    <sheet name="ZR2" sheetId="74" r:id="rId8"/>
    <sheet name="BZM GR A" sheetId="100" r:id="rId9"/>
    <sheet name="BZM GR B" sheetId="101" r:id="rId10"/>
    <sheet name="LLM" sheetId="77" r:id="rId11"/>
    <sheet name="WM" sheetId="78" r:id="rId12"/>
    <sheet name="Ergebnis_Tabellen" sheetId="19" r:id="rId13"/>
  </sheets>
  <definedNames>
    <definedName name="_xlnm._FilterDatabase" localSheetId="8" hidden="1">'BZM GR A'!$C$18:$E$102</definedName>
    <definedName name="_xlnm._FilterDatabase" localSheetId="9" hidden="1">'BZM GR B'!$C$18:$E$102</definedName>
    <definedName name="_xlnm._FilterDatabase" localSheetId="2" hidden="1">'Vorrunde A'!$C$18:$E$102</definedName>
    <definedName name="_xlnm._FilterDatabase" localSheetId="3" hidden="1">'Vorrunde B'!$C$18:$E$102</definedName>
    <definedName name="_xlnm._FilterDatabase" localSheetId="4" hidden="1">'Vorrunde C'!$C$18:$E$102</definedName>
    <definedName name="_xlnm.Print_Area" localSheetId="0">Ausschreibung!$A$1:$C$36</definedName>
    <definedName name="_xlnm.Print_Area" localSheetId="1">Spielplan!$A$1:$O$51</definedName>
    <definedName name="_xlnm.Criteria" localSheetId="8">'BZM GR A'!$E:$E</definedName>
    <definedName name="_xlnm.Criteria" localSheetId="9">'BZM GR B'!$E:$E</definedName>
    <definedName name="_xlnm.Criteria" localSheetId="2">'Vorrunde A'!$E:$E</definedName>
    <definedName name="_xlnm.Criteria" localSheetId="3">'Vorrunde B'!$E:$E</definedName>
    <definedName name="_xlnm.Criteria" localSheetId="4">'Vorrunde C'!$E:$E</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103" i="101" l="1"/>
  <c r="X103" i="101"/>
  <c r="W102" i="101"/>
  <c r="Y102" i="101" s="1"/>
  <c r="U102" i="101"/>
  <c r="X102" i="101" s="1"/>
  <c r="P102" i="101"/>
  <c r="E102" i="101"/>
  <c r="C102" i="101"/>
  <c r="W101" i="101"/>
  <c r="Y101" i="101" s="1"/>
  <c r="U101" i="101"/>
  <c r="X101" i="101" s="1"/>
  <c r="W100" i="101"/>
  <c r="O2" i="101" s="1"/>
  <c r="U100" i="101"/>
  <c r="X100" i="101" s="1"/>
  <c r="P100" i="101"/>
  <c r="E100" i="101"/>
  <c r="C100" i="101"/>
  <c r="Y99" i="101"/>
  <c r="W99" i="101"/>
  <c r="U99" i="101"/>
  <c r="O6" i="101" s="1"/>
  <c r="P99" i="101"/>
  <c r="E99" i="101"/>
  <c r="C99" i="101"/>
  <c r="Y98" i="101"/>
  <c r="X98" i="101"/>
  <c r="W97" i="101"/>
  <c r="Y97" i="101" s="1"/>
  <c r="U97" i="101"/>
  <c r="X97" i="101" s="1"/>
  <c r="P97" i="101"/>
  <c r="E97" i="101"/>
  <c r="C97" i="101"/>
  <c r="W96" i="101"/>
  <c r="Y96" i="101" s="1"/>
  <c r="U96" i="101"/>
  <c r="O5" i="101" s="1"/>
  <c r="P96" i="101"/>
  <c r="E96" i="101"/>
  <c r="C96" i="101"/>
  <c r="Y95" i="101"/>
  <c r="X95" i="101"/>
  <c r="W94" i="101"/>
  <c r="Y94" i="101" s="1"/>
  <c r="U94" i="101"/>
  <c r="X94" i="101" s="1"/>
  <c r="P94" i="101"/>
  <c r="E94" i="101"/>
  <c r="C94" i="101"/>
  <c r="W93" i="101"/>
  <c r="Y93" i="101" s="1"/>
  <c r="U93" i="101"/>
  <c r="X93" i="101" s="1"/>
  <c r="P93" i="101"/>
  <c r="E93" i="101"/>
  <c r="C93" i="101"/>
  <c r="Y92" i="101"/>
  <c r="X92" i="101"/>
  <c r="W91" i="101"/>
  <c r="Y91" i="101" s="1"/>
  <c r="U91" i="101"/>
  <c r="X91" i="101" s="1"/>
  <c r="P91" i="101"/>
  <c r="E91" i="101"/>
  <c r="C91" i="101"/>
  <c r="W90" i="101"/>
  <c r="N2" i="101" s="1"/>
  <c r="U90" i="101"/>
  <c r="X90" i="101" s="1"/>
  <c r="P90" i="101"/>
  <c r="E90" i="101"/>
  <c r="C90" i="101"/>
  <c r="Y89" i="101"/>
  <c r="X89" i="101"/>
  <c r="W88" i="101"/>
  <c r="Y88" i="101" s="1"/>
  <c r="U88" i="101"/>
  <c r="X88" i="101" s="1"/>
  <c r="P88" i="101"/>
  <c r="E88" i="101"/>
  <c r="C88" i="101"/>
  <c r="Y87" i="101"/>
  <c r="W87" i="101"/>
  <c r="U87" i="101"/>
  <c r="X87" i="101" s="1"/>
  <c r="P87" i="101"/>
  <c r="E87" i="101"/>
  <c r="C87" i="101"/>
  <c r="W86" i="101"/>
  <c r="Y86" i="101" s="1"/>
  <c r="U86" i="101"/>
  <c r="X86" i="101" s="1"/>
  <c r="W85" i="101"/>
  <c r="L5" i="101" s="1"/>
  <c r="U85" i="101"/>
  <c r="X85" i="101" s="1"/>
  <c r="P85" i="101"/>
  <c r="E85" i="101"/>
  <c r="C85" i="101"/>
  <c r="W84" i="101"/>
  <c r="Y84" i="101" s="1"/>
  <c r="U84" i="101"/>
  <c r="X84" i="101" s="1"/>
  <c r="P84" i="101"/>
  <c r="E84" i="101"/>
  <c r="C84" i="101"/>
  <c r="Y83" i="101"/>
  <c r="X83" i="101"/>
  <c r="W82" i="101"/>
  <c r="Y82" i="101" s="1"/>
  <c r="U82" i="101"/>
  <c r="K8" i="101" s="1"/>
  <c r="P82" i="101"/>
  <c r="E82" i="101"/>
  <c r="C82" i="101"/>
  <c r="X81" i="101"/>
  <c r="W81" i="101"/>
  <c r="Y81" i="101" s="1"/>
  <c r="U81" i="101"/>
  <c r="P81" i="101"/>
  <c r="E81" i="101"/>
  <c r="C81" i="101"/>
  <c r="Y80" i="101"/>
  <c r="X80" i="101"/>
  <c r="W79" i="101"/>
  <c r="Y79" i="101" s="1"/>
  <c r="U79" i="101"/>
  <c r="X79" i="101" s="1"/>
  <c r="P79" i="101"/>
  <c r="E79" i="101"/>
  <c r="C79" i="101"/>
  <c r="W78" i="101"/>
  <c r="Y78" i="101" s="1"/>
  <c r="U78" i="101"/>
  <c r="X78" i="101" s="1"/>
  <c r="P78" i="101"/>
  <c r="E78" i="101"/>
  <c r="C78" i="101"/>
  <c r="Y77" i="101"/>
  <c r="X77" i="101"/>
  <c r="W76" i="101"/>
  <c r="Y76" i="101" s="1"/>
  <c r="U76" i="101"/>
  <c r="X76" i="101" s="1"/>
  <c r="P76" i="101"/>
  <c r="E76" i="101"/>
  <c r="C76" i="101"/>
  <c r="W75" i="101"/>
  <c r="Y75" i="101" s="1"/>
  <c r="U75" i="101"/>
  <c r="X75" i="101" s="1"/>
  <c r="P75" i="101"/>
  <c r="E75" i="101"/>
  <c r="C75" i="101"/>
  <c r="Y74" i="101"/>
  <c r="X74" i="101"/>
  <c r="X73" i="101"/>
  <c r="W73" i="101"/>
  <c r="Y73" i="101" s="1"/>
  <c r="U73" i="101"/>
  <c r="P73" i="101"/>
  <c r="E73" i="101"/>
  <c r="C73" i="101"/>
  <c r="W72" i="101"/>
  <c r="Y72" i="101" s="1"/>
  <c r="U72" i="101"/>
  <c r="X72" i="101" s="1"/>
  <c r="P72" i="101"/>
  <c r="E72" i="101"/>
  <c r="C72" i="101"/>
  <c r="A72" i="101"/>
  <c r="Y71" i="101"/>
  <c r="X71" i="101"/>
  <c r="Y70" i="101"/>
  <c r="X70" i="101"/>
  <c r="Y69" i="101"/>
  <c r="X69" i="101"/>
  <c r="Y68" i="101"/>
  <c r="X68" i="101"/>
  <c r="Y67" i="101"/>
  <c r="X67" i="101"/>
  <c r="Y66" i="101"/>
  <c r="X66" i="101"/>
  <c r="Y65" i="101"/>
  <c r="X65" i="101"/>
  <c r="Y64" i="101"/>
  <c r="X64" i="101"/>
  <c r="Y63" i="101"/>
  <c r="X63" i="101"/>
  <c r="Y62" i="101"/>
  <c r="X62" i="101"/>
  <c r="Y61" i="101"/>
  <c r="X61" i="101"/>
  <c r="Y60" i="101"/>
  <c r="X60" i="101"/>
  <c r="Y59" i="101"/>
  <c r="X59" i="101"/>
  <c r="Y58" i="101"/>
  <c r="X58" i="101"/>
  <c r="Y57" i="101"/>
  <c r="X57" i="101"/>
  <c r="Y56" i="101"/>
  <c r="X56" i="101"/>
  <c r="Y55" i="101"/>
  <c r="X55" i="101"/>
  <c r="Y54" i="101"/>
  <c r="X54" i="101"/>
  <c r="Y53" i="101"/>
  <c r="X53" i="101"/>
  <c r="Y52" i="101"/>
  <c r="X52" i="101"/>
  <c r="Y51" i="101"/>
  <c r="X51" i="101"/>
  <c r="W50" i="101"/>
  <c r="Y50" i="101" s="1"/>
  <c r="U50" i="101"/>
  <c r="X50" i="101" s="1"/>
  <c r="P50" i="101"/>
  <c r="E50" i="101"/>
  <c r="C50" i="101"/>
  <c r="W49" i="101"/>
  <c r="Y49" i="101" s="1"/>
  <c r="U49" i="101"/>
  <c r="X49" i="101" s="1"/>
  <c r="W48" i="101"/>
  <c r="Y48" i="101" s="1"/>
  <c r="U48" i="101"/>
  <c r="X48" i="101" s="1"/>
  <c r="P48" i="101"/>
  <c r="E48" i="101"/>
  <c r="C48" i="101"/>
  <c r="X47" i="101"/>
  <c r="W47" i="101"/>
  <c r="Y47" i="101" s="1"/>
  <c r="U47" i="101"/>
  <c r="P47" i="101"/>
  <c r="E47" i="101"/>
  <c r="C47" i="101"/>
  <c r="Y46" i="101"/>
  <c r="X46" i="101"/>
  <c r="W45" i="101"/>
  <c r="Y45" i="101" s="1"/>
  <c r="U45" i="101"/>
  <c r="X45" i="101" s="1"/>
  <c r="P45" i="101"/>
  <c r="E45" i="101"/>
  <c r="C45" i="101"/>
  <c r="W44" i="101"/>
  <c r="Y44" i="101" s="1"/>
  <c r="U44" i="101"/>
  <c r="X44" i="101" s="1"/>
  <c r="P44" i="101"/>
  <c r="E44" i="101"/>
  <c r="C44" i="101"/>
  <c r="Y43" i="101"/>
  <c r="X43" i="101"/>
  <c r="W42" i="101"/>
  <c r="Y42" i="101" s="1"/>
  <c r="U42" i="101"/>
  <c r="X42" i="101" s="1"/>
  <c r="P42" i="101"/>
  <c r="E42" i="101"/>
  <c r="C42" i="101"/>
  <c r="W41" i="101"/>
  <c r="Y41" i="101" s="1"/>
  <c r="U41" i="101"/>
  <c r="X41" i="101" s="1"/>
  <c r="P41" i="101"/>
  <c r="E41" i="101"/>
  <c r="C41" i="101"/>
  <c r="Y40" i="101"/>
  <c r="X40" i="101"/>
  <c r="W39" i="101"/>
  <c r="Y39" i="101" s="1"/>
  <c r="U39" i="101"/>
  <c r="X39" i="101" s="1"/>
  <c r="P39" i="101"/>
  <c r="E39" i="101"/>
  <c r="C39" i="101"/>
  <c r="W38" i="101"/>
  <c r="Y38" i="101" s="1"/>
  <c r="U38" i="101"/>
  <c r="X38" i="101" s="1"/>
  <c r="P38" i="101"/>
  <c r="E38" i="101"/>
  <c r="C38" i="101"/>
  <c r="Y37" i="101"/>
  <c r="X37" i="101"/>
  <c r="W36" i="101"/>
  <c r="Y36" i="101" s="1"/>
  <c r="U36" i="101"/>
  <c r="X36" i="101" s="1"/>
  <c r="P36" i="101"/>
  <c r="E36" i="101"/>
  <c r="C36" i="101"/>
  <c r="W35" i="101"/>
  <c r="Y35" i="101" s="1"/>
  <c r="U35" i="101"/>
  <c r="X35" i="101" s="1"/>
  <c r="P35" i="101"/>
  <c r="E35" i="101"/>
  <c r="C35" i="101"/>
  <c r="W34" i="101"/>
  <c r="Y34" i="101" s="1"/>
  <c r="U34" i="101"/>
  <c r="X34" i="101" s="1"/>
  <c r="W33" i="101"/>
  <c r="Y33" i="101" s="1"/>
  <c r="U33" i="101"/>
  <c r="X33" i="101" s="1"/>
  <c r="P33" i="101"/>
  <c r="E33" i="101"/>
  <c r="C33" i="101"/>
  <c r="W32" i="101"/>
  <c r="Y32" i="101" s="1"/>
  <c r="U32" i="101"/>
  <c r="X32" i="101" s="1"/>
  <c r="P32" i="101"/>
  <c r="E32" i="101"/>
  <c r="C32" i="101"/>
  <c r="Y31" i="101"/>
  <c r="X31" i="101"/>
  <c r="W30" i="101"/>
  <c r="Y30" i="101" s="1"/>
  <c r="U30" i="101"/>
  <c r="X30" i="101" s="1"/>
  <c r="P30" i="101"/>
  <c r="E30" i="101"/>
  <c r="C30" i="101"/>
  <c r="W29" i="101"/>
  <c r="E6" i="101" s="1"/>
  <c r="U29" i="101"/>
  <c r="X29" i="101" s="1"/>
  <c r="P29" i="101"/>
  <c r="E29" i="101"/>
  <c r="C29" i="101"/>
  <c r="Y28" i="101"/>
  <c r="X28" i="101"/>
  <c r="W27" i="101"/>
  <c r="Y27" i="101" s="1"/>
  <c r="U27" i="101"/>
  <c r="X27" i="101" s="1"/>
  <c r="U7" i="101" s="1"/>
  <c r="P27" i="101"/>
  <c r="E27" i="101"/>
  <c r="C27" i="101"/>
  <c r="W26" i="101"/>
  <c r="Y26" i="101" s="1"/>
  <c r="U26" i="101"/>
  <c r="X26" i="101" s="1"/>
  <c r="P26" i="101"/>
  <c r="E26" i="101"/>
  <c r="C26" i="101"/>
  <c r="Y25" i="101"/>
  <c r="X25" i="101"/>
  <c r="W24" i="101"/>
  <c r="Y24" i="101" s="1"/>
  <c r="U24" i="101"/>
  <c r="X24" i="101" s="1"/>
  <c r="P24" i="101"/>
  <c r="E24" i="101"/>
  <c r="C24" i="101"/>
  <c r="W23" i="101"/>
  <c r="Y23" i="101" s="1"/>
  <c r="U23" i="101"/>
  <c r="X23" i="101" s="1"/>
  <c r="P23" i="101"/>
  <c r="E23" i="101"/>
  <c r="C23" i="101"/>
  <c r="Y22" i="101"/>
  <c r="X22" i="101"/>
  <c r="W21" i="101"/>
  <c r="D5" i="101" s="1"/>
  <c r="U21" i="101"/>
  <c r="X21" i="101" s="1"/>
  <c r="P21" i="101"/>
  <c r="E21" i="101"/>
  <c r="C21" i="101"/>
  <c r="W20" i="101"/>
  <c r="D3" i="101" s="1"/>
  <c r="U20" i="101"/>
  <c r="X20" i="101" s="1"/>
  <c r="P20" i="101"/>
  <c r="E20" i="101"/>
  <c r="C20" i="101"/>
  <c r="A20" i="101"/>
  <c r="S8" i="101"/>
  <c r="Q8" i="101"/>
  <c r="O8" i="101"/>
  <c r="N8" i="101"/>
  <c r="L8" i="101"/>
  <c r="J8" i="101"/>
  <c r="E8" i="101"/>
  <c r="S7" i="101"/>
  <c r="Q7" i="101"/>
  <c r="K7" i="101"/>
  <c r="J7" i="101"/>
  <c r="F7" i="101"/>
  <c r="E7" i="101"/>
  <c r="S6" i="101"/>
  <c r="Q6" i="101"/>
  <c r="L6" i="101"/>
  <c r="K6" i="101"/>
  <c r="I6" i="101"/>
  <c r="H6" i="101"/>
  <c r="G6" i="101"/>
  <c r="F6" i="101"/>
  <c r="S5" i="101"/>
  <c r="Q5" i="101"/>
  <c r="N5" i="101"/>
  <c r="M5" i="101"/>
  <c r="K5" i="101"/>
  <c r="G5" i="101"/>
  <c r="S4" i="101"/>
  <c r="Q4" i="101"/>
  <c r="O4" i="101"/>
  <c r="L4" i="101"/>
  <c r="J4" i="101"/>
  <c r="H4" i="101"/>
  <c r="S3" i="101"/>
  <c r="Q3" i="101"/>
  <c r="O3" i="101"/>
  <c r="M3" i="101"/>
  <c r="L3" i="101"/>
  <c r="K3" i="101"/>
  <c r="I3" i="101"/>
  <c r="H3" i="101"/>
  <c r="S2" i="101"/>
  <c r="Q2" i="101"/>
  <c r="K2" i="101"/>
  <c r="J2" i="101"/>
  <c r="I2" i="101"/>
  <c r="D2" i="101"/>
  <c r="Y103" i="100"/>
  <c r="X103" i="100"/>
  <c r="W102" i="100"/>
  <c r="Y102" i="100" s="1"/>
  <c r="U102" i="100"/>
  <c r="X102" i="100" s="1"/>
  <c r="P102" i="100"/>
  <c r="E102" i="100"/>
  <c r="C102" i="100"/>
  <c r="W101" i="100"/>
  <c r="Y101" i="100" s="1"/>
  <c r="U101" i="100"/>
  <c r="X101" i="100" s="1"/>
  <c r="W100" i="100"/>
  <c r="O2" i="100" s="1"/>
  <c r="U100" i="100"/>
  <c r="X100" i="100" s="1"/>
  <c r="P100" i="100"/>
  <c r="E100" i="100"/>
  <c r="C100" i="100"/>
  <c r="W99" i="100"/>
  <c r="Y99" i="100" s="1"/>
  <c r="U99" i="100"/>
  <c r="O6" i="100" s="1"/>
  <c r="P99" i="100"/>
  <c r="E99" i="100"/>
  <c r="C99" i="100"/>
  <c r="Y98" i="100"/>
  <c r="X98" i="100"/>
  <c r="W97" i="100"/>
  <c r="Y97" i="100" s="1"/>
  <c r="U97" i="100"/>
  <c r="X97" i="100" s="1"/>
  <c r="P97" i="100"/>
  <c r="E97" i="100"/>
  <c r="C97" i="100"/>
  <c r="Y96" i="100"/>
  <c r="W96" i="100"/>
  <c r="U96" i="100"/>
  <c r="O5" i="100" s="1"/>
  <c r="P96" i="100"/>
  <c r="E96" i="100"/>
  <c r="C96" i="100"/>
  <c r="Y95" i="100"/>
  <c r="X95" i="100"/>
  <c r="W94" i="100"/>
  <c r="Y94" i="100" s="1"/>
  <c r="U94" i="100"/>
  <c r="X94" i="100" s="1"/>
  <c r="P94" i="100"/>
  <c r="E94" i="100"/>
  <c r="C94" i="100"/>
  <c r="W93" i="100"/>
  <c r="Y93" i="100" s="1"/>
  <c r="U93" i="100"/>
  <c r="X93" i="100" s="1"/>
  <c r="P93" i="100"/>
  <c r="E93" i="100"/>
  <c r="C93" i="100"/>
  <c r="Y92" i="100"/>
  <c r="X92" i="100"/>
  <c r="W91" i="100"/>
  <c r="Y91" i="100" s="1"/>
  <c r="U91" i="100"/>
  <c r="X91" i="100" s="1"/>
  <c r="P91" i="100"/>
  <c r="E91" i="100"/>
  <c r="C91" i="100"/>
  <c r="W90" i="100"/>
  <c r="Y90" i="100" s="1"/>
  <c r="U90" i="100"/>
  <c r="X90" i="100" s="1"/>
  <c r="P90" i="100"/>
  <c r="E90" i="100"/>
  <c r="C90" i="100"/>
  <c r="Y89" i="100"/>
  <c r="X89" i="100"/>
  <c r="W88" i="100"/>
  <c r="Y88" i="100" s="1"/>
  <c r="U88" i="100"/>
  <c r="X88" i="100" s="1"/>
  <c r="P88" i="100"/>
  <c r="E88" i="100"/>
  <c r="C88" i="100"/>
  <c r="W87" i="100"/>
  <c r="M3" i="100" s="1"/>
  <c r="U87" i="100"/>
  <c r="X87" i="100" s="1"/>
  <c r="P87" i="100"/>
  <c r="E87" i="100"/>
  <c r="C87" i="100"/>
  <c r="W86" i="100"/>
  <c r="Y86" i="100" s="1"/>
  <c r="U86" i="100"/>
  <c r="X86" i="100" s="1"/>
  <c r="Y85" i="100"/>
  <c r="W85" i="100"/>
  <c r="U85" i="100"/>
  <c r="L8" i="100" s="1"/>
  <c r="P85" i="100"/>
  <c r="E85" i="100"/>
  <c r="C85" i="100"/>
  <c r="W84" i="100"/>
  <c r="Y84" i="100" s="1"/>
  <c r="U84" i="100"/>
  <c r="L3" i="100" s="1"/>
  <c r="P84" i="100"/>
  <c r="E84" i="100"/>
  <c r="C84" i="100"/>
  <c r="Y83" i="100"/>
  <c r="X83" i="100"/>
  <c r="W82" i="100"/>
  <c r="Y82" i="100" s="1"/>
  <c r="U82" i="100"/>
  <c r="X82" i="100" s="1"/>
  <c r="P82" i="100"/>
  <c r="E82" i="100"/>
  <c r="C82" i="100"/>
  <c r="W81" i="100"/>
  <c r="Y81" i="100" s="1"/>
  <c r="U81" i="100"/>
  <c r="X81" i="100" s="1"/>
  <c r="P81" i="100"/>
  <c r="E81" i="100"/>
  <c r="C81" i="100"/>
  <c r="Y80" i="100"/>
  <c r="X80" i="100"/>
  <c r="W79" i="100"/>
  <c r="Y79" i="100" s="1"/>
  <c r="U79" i="100"/>
  <c r="X79" i="100" s="1"/>
  <c r="P79" i="100"/>
  <c r="E79" i="100"/>
  <c r="C79" i="100"/>
  <c r="W78" i="100"/>
  <c r="Y78" i="100" s="1"/>
  <c r="U78" i="100"/>
  <c r="X78" i="100" s="1"/>
  <c r="P78" i="100"/>
  <c r="E78" i="100"/>
  <c r="C78" i="100"/>
  <c r="Y77" i="100"/>
  <c r="X77" i="100"/>
  <c r="W76" i="100"/>
  <c r="Y76" i="100" s="1"/>
  <c r="U76" i="100"/>
  <c r="X76" i="100" s="1"/>
  <c r="P76" i="100"/>
  <c r="E76" i="100"/>
  <c r="C76" i="100"/>
  <c r="W75" i="100"/>
  <c r="Y75" i="100" s="1"/>
  <c r="U75" i="100"/>
  <c r="X75" i="100" s="1"/>
  <c r="P75" i="100"/>
  <c r="E75" i="100"/>
  <c r="C75" i="100"/>
  <c r="Y74" i="100"/>
  <c r="X74" i="100"/>
  <c r="Y73" i="100"/>
  <c r="W73" i="100"/>
  <c r="U73" i="100"/>
  <c r="J4" i="100" s="1"/>
  <c r="P73" i="100"/>
  <c r="E73" i="100"/>
  <c r="C73" i="100"/>
  <c r="W72" i="100"/>
  <c r="Y72" i="100" s="1"/>
  <c r="U72" i="100"/>
  <c r="J2" i="100" s="1"/>
  <c r="P72" i="100"/>
  <c r="E72" i="100"/>
  <c r="C72" i="100"/>
  <c r="A72" i="100"/>
  <c r="Y71" i="100"/>
  <c r="X71" i="100"/>
  <c r="Y70" i="100"/>
  <c r="X70" i="100"/>
  <c r="Y69" i="100"/>
  <c r="X69" i="100"/>
  <c r="Y68" i="100"/>
  <c r="X68" i="100"/>
  <c r="Y67" i="100"/>
  <c r="X67" i="100"/>
  <c r="Y66" i="100"/>
  <c r="X66" i="100"/>
  <c r="Y65" i="100"/>
  <c r="X65" i="100"/>
  <c r="Y64" i="100"/>
  <c r="X64" i="100"/>
  <c r="Y63" i="100"/>
  <c r="X63" i="100"/>
  <c r="Y62" i="100"/>
  <c r="X62" i="100"/>
  <c r="Y61" i="100"/>
  <c r="X61" i="100"/>
  <c r="Y60" i="100"/>
  <c r="X60" i="100"/>
  <c r="Y59" i="100"/>
  <c r="X59" i="100"/>
  <c r="Y58" i="100"/>
  <c r="X58" i="100"/>
  <c r="Y57" i="100"/>
  <c r="X57" i="100"/>
  <c r="Y56" i="100"/>
  <c r="X56" i="100"/>
  <c r="Y55" i="100"/>
  <c r="X55" i="100"/>
  <c r="Y54" i="100"/>
  <c r="X54" i="100"/>
  <c r="Y53" i="100"/>
  <c r="X53" i="100"/>
  <c r="Y52" i="100"/>
  <c r="X52" i="100"/>
  <c r="Y51" i="100"/>
  <c r="X51" i="100"/>
  <c r="W50" i="100"/>
  <c r="Y50" i="100" s="1"/>
  <c r="U50" i="100"/>
  <c r="X50" i="100" s="1"/>
  <c r="P50" i="100"/>
  <c r="E50" i="100"/>
  <c r="C50" i="100"/>
  <c r="X49" i="100"/>
  <c r="W49" i="100"/>
  <c r="Y49" i="100" s="1"/>
  <c r="U49" i="100"/>
  <c r="W48" i="100"/>
  <c r="Y48" i="100" s="1"/>
  <c r="U48" i="100"/>
  <c r="X48" i="100" s="1"/>
  <c r="P48" i="100"/>
  <c r="E48" i="100"/>
  <c r="C48" i="100"/>
  <c r="W47" i="100"/>
  <c r="Y47" i="100" s="1"/>
  <c r="U47" i="100"/>
  <c r="X47" i="100" s="1"/>
  <c r="P47" i="100"/>
  <c r="E47" i="100"/>
  <c r="C47" i="100"/>
  <c r="Y46" i="100"/>
  <c r="X46" i="100"/>
  <c r="X45" i="100"/>
  <c r="W45" i="100"/>
  <c r="H6" i="100" s="1"/>
  <c r="U45" i="100"/>
  <c r="P45" i="100"/>
  <c r="E45" i="100"/>
  <c r="C45" i="100"/>
  <c r="W44" i="100"/>
  <c r="Y44" i="100" s="1"/>
  <c r="U44" i="100"/>
  <c r="X44" i="100" s="1"/>
  <c r="P44" i="100"/>
  <c r="E44" i="100"/>
  <c r="C44" i="100"/>
  <c r="Y43" i="100"/>
  <c r="X43" i="100"/>
  <c r="W42" i="100"/>
  <c r="Y42" i="100" s="1"/>
  <c r="U42" i="100"/>
  <c r="X42" i="100" s="1"/>
  <c r="P42" i="100"/>
  <c r="E42" i="100"/>
  <c r="C42" i="100"/>
  <c r="W41" i="100"/>
  <c r="Y41" i="100" s="1"/>
  <c r="U41" i="100"/>
  <c r="X41" i="100" s="1"/>
  <c r="P41" i="100"/>
  <c r="E41" i="100"/>
  <c r="C41" i="100"/>
  <c r="Y40" i="100"/>
  <c r="X40" i="100"/>
  <c r="W39" i="100"/>
  <c r="Y39" i="100" s="1"/>
  <c r="U39" i="100"/>
  <c r="X39" i="100" s="1"/>
  <c r="P39" i="100"/>
  <c r="E39" i="100"/>
  <c r="C39" i="100"/>
  <c r="W38" i="100"/>
  <c r="Y38" i="100" s="1"/>
  <c r="U38" i="100"/>
  <c r="X38" i="100" s="1"/>
  <c r="P38" i="100"/>
  <c r="E38" i="100"/>
  <c r="C38" i="100"/>
  <c r="Y37" i="100"/>
  <c r="X37" i="100"/>
  <c r="Y36" i="100"/>
  <c r="W36" i="100"/>
  <c r="U36" i="100"/>
  <c r="X36" i="100" s="1"/>
  <c r="P36" i="100"/>
  <c r="E36" i="100"/>
  <c r="C36" i="100"/>
  <c r="W35" i="100"/>
  <c r="Y35" i="100" s="1"/>
  <c r="U35" i="100"/>
  <c r="G8" i="100" s="1"/>
  <c r="P35" i="100"/>
  <c r="E35" i="100"/>
  <c r="C35" i="100"/>
  <c r="W34" i="100"/>
  <c r="Y34" i="100" s="1"/>
  <c r="U34" i="100"/>
  <c r="X34" i="100" s="1"/>
  <c r="W33" i="100"/>
  <c r="Y33" i="100" s="1"/>
  <c r="U33" i="100"/>
  <c r="X33" i="100" s="1"/>
  <c r="P33" i="100"/>
  <c r="E33" i="100"/>
  <c r="C33" i="100"/>
  <c r="W32" i="100"/>
  <c r="Y32" i="100" s="1"/>
  <c r="U32" i="100"/>
  <c r="X32" i="100" s="1"/>
  <c r="P32" i="100"/>
  <c r="E32" i="100"/>
  <c r="C32" i="100"/>
  <c r="Y31" i="100"/>
  <c r="X31" i="100"/>
  <c r="W30" i="100"/>
  <c r="Y30" i="100" s="1"/>
  <c r="U30" i="100"/>
  <c r="X30" i="100" s="1"/>
  <c r="P30" i="100"/>
  <c r="E30" i="100"/>
  <c r="C30" i="100"/>
  <c r="W29" i="100"/>
  <c r="Y29" i="100" s="1"/>
  <c r="U29" i="100"/>
  <c r="X29" i="100" s="1"/>
  <c r="P29" i="100"/>
  <c r="E29" i="100"/>
  <c r="C29" i="100"/>
  <c r="Y28" i="100"/>
  <c r="X28" i="100"/>
  <c r="W27" i="100"/>
  <c r="Y27" i="100" s="1"/>
  <c r="U27" i="100"/>
  <c r="X27" i="100" s="1"/>
  <c r="U7" i="100" s="1"/>
  <c r="P27" i="100"/>
  <c r="E27" i="100"/>
  <c r="C27" i="100"/>
  <c r="Y26" i="100"/>
  <c r="W26" i="100"/>
  <c r="E4" i="100" s="1"/>
  <c r="U26" i="100"/>
  <c r="X26" i="100" s="1"/>
  <c r="P26" i="100"/>
  <c r="E26" i="100"/>
  <c r="C26" i="100"/>
  <c r="Y25" i="100"/>
  <c r="X25" i="100"/>
  <c r="W24" i="100"/>
  <c r="Y24" i="100" s="1"/>
  <c r="W8" i="100" s="1"/>
  <c r="U24" i="100"/>
  <c r="X24" i="100" s="1"/>
  <c r="P24" i="100"/>
  <c r="E24" i="100"/>
  <c r="C24" i="100"/>
  <c r="W23" i="100"/>
  <c r="Y23" i="100" s="1"/>
  <c r="U23" i="100"/>
  <c r="X23" i="100" s="1"/>
  <c r="P23" i="100"/>
  <c r="E23" i="100"/>
  <c r="C23" i="100"/>
  <c r="Y22" i="100"/>
  <c r="X22" i="100"/>
  <c r="W21" i="100"/>
  <c r="D5" i="100" s="1"/>
  <c r="U21" i="100"/>
  <c r="X21" i="100" s="1"/>
  <c r="P21" i="100"/>
  <c r="E21" i="100"/>
  <c r="C21" i="100"/>
  <c r="W20" i="100"/>
  <c r="D3" i="100" s="1"/>
  <c r="U20" i="100"/>
  <c r="X20" i="100" s="1"/>
  <c r="P20" i="100"/>
  <c r="E20" i="100"/>
  <c r="C20" i="100"/>
  <c r="A20" i="100"/>
  <c r="S8" i="100"/>
  <c r="Q8" i="100"/>
  <c r="N8" i="100"/>
  <c r="K8" i="100"/>
  <c r="J8" i="100"/>
  <c r="H8" i="100"/>
  <c r="D8" i="100"/>
  <c r="S7" i="100"/>
  <c r="Q7" i="100"/>
  <c r="O7" i="100"/>
  <c r="N7" i="100"/>
  <c r="M7" i="100"/>
  <c r="L7" i="100"/>
  <c r="K7" i="100"/>
  <c r="J7" i="100"/>
  <c r="I7" i="100"/>
  <c r="H7" i="100"/>
  <c r="F7" i="100"/>
  <c r="S6" i="100"/>
  <c r="Q6" i="100"/>
  <c r="L6" i="100"/>
  <c r="I6" i="100"/>
  <c r="F6" i="100"/>
  <c r="S5" i="100"/>
  <c r="Q5" i="100"/>
  <c r="N5" i="100"/>
  <c r="L5" i="100"/>
  <c r="K5" i="100"/>
  <c r="J5" i="100"/>
  <c r="G5" i="100"/>
  <c r="S4" i="100"/>
  <c r="Q4" i="100"/>
  <c r="O4" i="100"/>
  <c r="M4" i="100"/>
  <c r="L4" i="100"/>
  <c r="K4" i="100"/>
  <c r="S3" i="100"/>
  <c r="Q3" i="100"/>
  <c r="O3" i="100"/>
  <c r="K3" i="100"/>
  <c r="J3" i="100"/>
  <c r="I3" i="100"/>
  <c r="S2" i="100"/>
  <c r="Q2" i="100"/>
  <c r="N2" i="100"/>
  <c r="G2" i="100"/>
  <c r="N22" i="73"/>
  <c r="G3" i="100" l="1"/>
  <c r="D4" i="101"/>
  <c r="Y29" i="101"/>
  <c r="X72" i="100"/>
  <c r="J3" i="101"/>
  <c r="I7" i="101"/>
  <c r="E7" i="100"/>
  <c r="E6" i="100"/>
  <c r="N4" i="101"/>
  <c r="M7" i="101"/>
  <c r="L2" i="101"/>
  <c r="M4" i="101"/>
  <c r="L7" i="101"/>
  <c r="K4" i="101"/>
  <c r="J5" i="101"/>
  <c r="J6" i="101"/>
  <c r="N7" i="101"/>
  <c r="Y90" i="101"/>
  <c r="O7" i="101"/>
  <c r="X82" i="101"/>
  <c r="Y85" i="101"/>
  <c r="G4" i="101"/>
  <c r="D7" i="101"/>
  <c r="H7" i="101"/>
  <c r="H8" i="101"/>
  <c r="G7" i="101"/>
  <c r="F8" i="101"/>
  <c r="G2" i="101"/>
  <c r="G3" i="101"/>
  <c r="Q9" i="101"/>
  <c r="H5" i="101"/>
  <c r="Y20" i="101"/>
  <c r="S9" i="101"/>
  <c r="I4" i="101"/>
  <c r="I5" i="101"/>
  <c r="D6" i="101"/>
  <c r="G8" i="101"/>
  <c r="U3" i="101"/>
  <c r="H2" i="101"/>
  <c r="E4" i="101"/>
  <c r="D8" i="101"/>
  <c r="J6" i="100"/>
  <c r="N4" i="100"/>
  <c r="M5" i="100"/>
  <c r="X84" i="100"/>
  <c r="K2" i="100"/>
  <c r="O8" i="100"/>
  <c r="Y87" i="100"/>
  <c r="L2" i="100"/>
  <c r="X73" i="100"/>
  <c r="X85" i="100"/>
  <c r="K6" i="100"/>
  <c r="I2" i="100"/>
  <c r="H3" i="100"/>
  <c r="G7" i="100"/>
  <c r="G4" i="100"/>
  <c r="E8" i="100"/>
  <c r="H4" i="100"/>
  <c r="H5" i="100"/>
  <c r="G6" i="100"/>
  <c r="D7" i="100"/>
  <c r="F8" i="100"/>
  <c r="X35" i="100"/>
  <c r="Y45" i="100"/>
  <c r="H2" i="100"/>
  <c r="D2" i="100"/>
  <c r="D4" i="100"/>
  <c r="I4" i="100"/>
  <c r="I5" i="100"/>
  <c r="D6" i="100"/>
  <c r="Q9" i="100"/>
  <c r="S9" i="100"/>
  <c r="Y20" i="100"/>
  <c r="U3" i="100" s="1"/>
  <c r="W6" i="101"/>
  <c r="U4" i="101"/>
  <c r="W5" i="101"/>
  <c r="W2" i="101"/>
  <c r="U8" i="101"/>
  <c r="W8" i="101"/>
  <c r="E2" i="101"/>
  <c r="M2" i="101"/>
  <c r="E3" i="101"/>
  <c r="E5" i="101"/>
  <c r="M6" i="101"/>
  <c r="I8" i="101"/>
  <c r="M8" i="101"/>
  <c r="F2" i="101"/>
  <c r="U2" i="101"/>
  <c r="F3" i="101"/>
  <c r="N3" i="101"/>
  <c r="F4" i="101"/>
  <c r="F5" i="101"/>
  <c r="N6" i="101"/>
  <c r="Y21" i="101"/>
  <c r="X96" i="101"/>
  <c r="W3" i="101" s="1"/>
  <c r="X99" i="101"/>
  <c r="W4" i="101" s="1"/>
  <c r="Y100" i="101"/>
  <c r="W7" i="101" s="1"/>
  <c r="U4" i="100"/>
  <c r="W5" i="100"/>
  <c r="W2" i="100"/>
  <c r="U8" i="100"/>
  <c r="W6" i="100"/>
  <c r="E2" i="100"/>
  <c r="M2" i="100"/>
  <c r="E3" i="100"/>
  <c r="E5" i="100"/>
  <c r="M6" i="100"/>
  <c r="I8" i="100"/>
  <c r="M8" i="100"/>
  <c r="F2" i="100"/>
  <c r="U2" i="100"/>
  <c r="F3" i="100"/>
  <c r="N3" i="100"/>
  <c r="F4" i="100"/>
  <c r="F5" i="100"/>
  <c r="N6" i="100"/>
  <c r="Y21" i="100"/>
  <c r="U5" i="100" s="1"/>
  <c r="X96" i="100"/>
  <c r="W3" i="100" s="1"/>
  <c r="X99" i="100"/>
  <c r="U6" i="100" s="1"/>
  <c r="Y100" i="100"/>
  <c r="W7" i="100" s="1"/>
  <c r="N38" i="70"/>
  <c r="U6" i="101" l="1"/>
  <c r="W9" i="101"/>
  <c r="U5" i="101"/>
  <c r="U9" i="100"/>
  <c r="W4" i="100"/>
  <c r="W9" i="100" s="1"/>
  <c r="Y103" i="97"/>
  <c r="X103" i="97"/>
  <c r="W102" i="97"/>
  <c r="O7" i="97" s="1"/>
  <c r="U102" i="97"/>
  <c r="X102" i="97" s="1"/>
  <c r="P102" i="97"/>
  <c r="E102" i="97"/>
  <c r="C102" i="97"/>
  <c r="X101" i="97"/>
  <c r="W101" i="97"/>
  <c r="Y101" i="97" s="1"/>
  <c r="U101" i="97"/>
  <c r="W100" i="97"/>
  <c r="O2" i="97" s="1"/>
  <c r="U100" i="97"/>
  <c r="N7" i="97" s="1"/>
  <c r="P100" i="97"/>
  <c r="E100" i="97"/>
  <c r="C100" i="97"/>
  <c r="W99" i="97"/>
  <c r="Y99" i="97" s="1"/>
  <c r="U99" i="97"/>
  <c r="O6" i="97" s="1"/>
  <c r="P99" i="97"/>
  <c r="E99" i="97"/>
  <c r="C99" i="97"/>
  <c r="Y98" i="97"/>
  <c r="X98" i="97"/>
  <c r="W97" i="97"/>
  <c r="Y97" i="97" s="1"/>
  <c r="U97" i="97"/>
  <c r="X97" i="97" s="1"/>
  <c r="P97" i="97"/>
  <c r="E97" i="97"/>
  <c r="C97" i="97"/>
  <c r="W96" i="97"/>
  <c r="Y96" i="97" s="1"/>
  <c r="U96" i="97"/>
  <c r="O5" i="97" s="1"/>
  <c r="P96" i="97"/>
  <c r="E96" i="97"/>
  <c r="C96" i="97"/>
  <c r="Y95" i="97"/>
  <c r="X95" i="97"/>
  <c r="W94" i="97"/>
  <c r="M6" i="97" s="1"/>
  <c r="U94" i="97"/>
  <c r="X94" i="97" s="1"/>
  <c r="P94" i="97"/>
  <c r="E94" i="97"/>
  <c r="C94" i="97"/>
  <c r="W93" i="97"/>
  <c r="Y93" i="97" s="1"/>
  <c r="U93" i="97"/>
  <c r="X93" i="97" s="1"/>
  <c r="P93" i="97"/>
  <c r="E93" i="97"/>
  <c r="C93" i="97"/>
  <c r="Y92" i="97"/>
  <c r="X92" i="97"/>
  <c r="W91" i="97"/>
  <c r="Y91" i="97" s="1"/>
  <c r="U91" i="97"/>
  <c r="X91" i="97" s="1"/>
  <c r="P91" i="97"/>
  <c r="E91" i="97"/>
  <c r="C91" i="97"/>
  <c r="W90" i="97"/>
  <c r="Y90" i="97" s="1"/>
  <c r="U90" i="97"/>
  <c r="X90" i="97" s="1"/>
  <c r="P90" i="97"/>
  <c r="E90" i="97"/>
  <c r="C90" i="97"/>
  <c r="Y89" i="97"/>
  <c r="X89" i="97"/>
  <c r="W88" i="97"/>
  <c r="M2" i="97" s="1"/>
  <c r="U88" i="97"/>
  <c r="M5" i="97" s="1"/>
  <c r="P88" i="97"/>
  <c r="E88" i="97"/>
  <c r="C88" i="97"/>
  <c r="W87" i="97"/>
  <c r="Y87" i="97" s="1"/>
  <c r="U87" i="97"/>
  <c r="M8" i="97" s="1"/>
  <c r="P87" i="97"/>
  <c r="E87" i="97"/>
  <c r="C87" i="97"/>
  <c r="Y86" i="97"/>
  <c r="W86" i="97"/>
  <c r="U86" i="97"/>
  <c r="X86" i="97" s="1"/>
  <c r="Y85" i="97"/>
  <c r="W85" i="97"/>
  <c r="U85" i="97"/>
  <c r="X85" i="97" s="1"/>
  <c r="P85" i="97"/>
  <c r="E85" i="97"/>
  <c r="C85" i="97"/>
  <c r="W84" i="97"/>
  <c r="Y84" i="97" s="1"/>
  <c r="U84" i="97"/>
  <c r="X84" i="97" s="1"/>
  <c r="P84" i="97"/>
  <c r="E84" i="97"/>
  <c r="C84" i="97"/>
  <c r="Y83" i="97"/>
  <c r="X83" i="97"/>
  <c r="W82" i="97"/>
  <c r="Y82" i="97" s="1"/>
  <c r="U82" i="97"/>
  <c r="X82" i="97" s="1"/>
  <c r="P82" i="97"/>
  <c r="E82" i="97"/>
  <c r="C82" i="97"/>
  <c r="W81" i="97"/>
  <c r="Y81" i="97" s="1"/>
  <c r="U81" i="97"/>
  <c r="X81" i="97" s="1"/>
  <c r="P81" i="97"/>
  <c r="E81" i="97"/>
  <c r="C81" i="97"/>
  <c r="Y80" i="97"/>
  <c r="X80" i="97"/>
  <c r="W79" i="97"/>
  <c r="Y79" i="97" s="1"/>
  <c r="U79" i="97"/>
  <c r="X79" i="97" s="1"/>
  <c r="P79" i="97"/>
  <c r="E79" i="97"/>
  <c r="C79" i="97"/>
  <c r="X78" i="97"/>
  <c r="W78" i="97"/>
  <c r="K4" i="97" s="1"/>
  <c r="U78" i="97"/>
  <c r="P78" i="97"/>
  <c r="E78" i="97"/>
  <c r="C78" i="97"/>
  <c r="Y77" i="97"/>
  <c r="X77" i="97"/>
  <c r="W76" i="97"/>
  <c r="Y76" i="97" s="1"/>
  <c r="U76" i="97"/>
  <c r="X76" i="97" s="1"/>
  <c r="P76" i="97"/>
  <c r="E76" i="97"/>
  <c r="C76" i="97"/>
  <c r="W75" i="97"/>
  <c r="Y75" i="97" s="1"/>
  <c r="U75" i="97"/>
  <c r="X75" i="97" s="1"/>
  <c r="P75" i="97"/>
  <c r="E75" i="97"/>
  <c r="C75" i="97"/>
  <c r="Y74" i="97"/>
  <c r="X74" i="97"/>
  <c r="W73" i="97"/>
  <c r="Y73" i="97" s="1"/>
  <c r="U73" i="97"/>
  <c r="X73" i="97" s="1"/>
  <c r="P73" i="97"/>
  <c r="E73" i="97"/>
  <c r="C73" i="97"/>
  <c r="W72" i="97"/>
  <c r="Y72" i="97" s="1"/>
  <c r="U72" i="97"/>
  <c r="X72" i="97" s="1"/>
  <c r="P72" i="97"/>
  <c r="E72" i="97"/>
  <c r="C72" i="97"/>
  <c r="A72" i="97"/>
  <c r="Y71" i="97"/>
  <c r="X71" i="97"/>
  <c r="Y70" i="97"/>
  <c r="X70" i="97"/>
  <c r="Y69" i="97"/>
  <c r="X69" i="97"/>
  <c r="Y68" i="97"/>
  <c r="X68" i="97"/>
  <c r="Y67" i="97"/>
  <c r="X67" i="97"/>
  <c r="Y66" i="97"/>
  <c r="X66" i="97"/>
  <c r="Y65" i="97"/>
  <c r="X65" i="97"/>
  <c r="Y64" i="97"/>
  <c r="X64" i="97"/>
  <c r="Y63" i="97"/>
  <c r="X63" i="97"/>
  <c r="Y62" i="97"/>
  <c r="X62" i="97"/>
  <c r="Y61" i="97"/>
  <c r="X61" i="97"/>
  <c r="Y60" i="97"/>
  <c r="X60" i="97"/>
  <c r="Y59" i="97"/>
  <c r="X59" i="97"/>
  <c r="Y58" i="97"/>
  <c r="X58" i="97"/>
  <c r="Y57" i="97"/>
  <c r="X57" i="97"/>
  <c r="Y56" i="97"/>
  <c r="X56" i="97"/>
  <c r="Y55" i="97"/>
  <c r="X55" i="97"/>
  <c r="Y54" i="97"/>
  <c r="X54" i="97"/>
  <c r="Y53" i="97"/>
  <c r="X53" i="97"/>
  <c r="Y52" i="97"/>
  <c r="X52" i="97"/>
  <c r="Y51" i="97"/>
  <c r="X51" i="97"/>
  <c r="W50" i="97"/>
  <c r="Y50" i="97" s="1"/>
  <c r="U50" i="97"/>
  <c r="I8" i="97" s="1"/>
  <c r="P50" i="97"/>
  <c r="E50" i="97"/>
  <c r="C50" i="97"/>
  <c r="W49" i="97"/>
  <c r="Y49" i="97" s="1"/>
  <c r="U49" i="97"/>
  <c r="X49" i="97" s="1"/>
  <c r="W48" i="97"/>
  <c r="Y48" i="97" s="1"/>
  <c r="U48" i="97"/>
  <c r="X48" i="97" s="1"/>
  <c r="P48" i="97"/>
  <c r="E48" i="97"/>
  <c r="C48" i="97"/>
  <c r="W47" i="97"/>
  <c r="Y47" i="97" s="1"/>
  <c r="U47" i="97"/>
  <c r="X47" i="97" s="1"/>
  <c r="P47" i="97"/>
  <c r="E47" i="97"/>
  <c r="C47" i="97"/>
  <c r="Y46" i="97"/>
  <c r="X46" i="97"/>
  <c r="W45" i="97"/>
  <c r="Y45" i="97" s="1"/>
  <c r="U45" i="97"/>
  <c r="X45" i="97" s="1"/>
  <c r="P45" i="97"/>
  <c r="E45" i="97"/>
  <c r="C45" i="97"/>
  <c r="W44" i="97"/>
  <c r="Y44" i="97" s="1"/>
  <c r="U44" i="97"/>
  <c r="X44" i="97" s="1"/>
  <c r="P44" i="97"/>
  <c r="E44" i="97"/>
  <c r="C44" i="97"/>
  <c r="Y43" i="97"/>
  <c r="X43" i="97"/>
  <c r="Y42" i="97"/>
  <c r="W42" i="97"/>
  <c r="U42" i="97"/>
  <c r="X42" i="97" s="1"/>
  <c r="P42" i="97"/>
  <c r="E42" i="97"/>
  <c r="C42" i="97"/>
  <c r="W41" i="97"/>
  <c r="G7" i="97" s="1"/>
  <c r="U41" i="97"/>
  <c r="X41" i="97" s="1"/>
  <c r="P41" i="97"/>
  <c r="E41" i="97"/>
  <c r="C41" i="97"/>
  <c r="Y40" i="97"/>
  <c r="X40" i="97"/>
  <c r="W39" i="97"/>
  <c r="Y39" i="97" s="1"/>
  <c r="U39" i="97"/>
  <c r="X39" i="97" s="1"/>
  <c r="P39" i="97"/>
  <c r="E39" i="97"/>
  <c r="C39" i="97"/>
  <c r="W38" i="97"/>
  <c r="Y38" i="97" s="1"/>
  <c r="U38" i="97"/>
  <c r="F6" i="97" s="1"/>
  <c r="P38" i="97"/>
  <c r="E38" i="97"/>
  <c r="C38" i="97"/>
  <c r="Y37" i="97"/>
  <c r="X37" i="97"/>
  <c r="Y36" i="97"/>
  <c r="W36" i="97"/>
  <c r="G2" i="97" s="1"/>
  <c r="U36" i="97"/>
  <c r="X36" i="97" s="1"/>
  <c r="P36" i="97"/>
  <c r="E36" i="97"/>
  <c r="C36" i="97"/>
  <c r="W35" i="97"/>
  <c r="Y35" i="97" s="1"/>
  <c r="U35" i="97"/>
  <c r="X35" i="97" s="1"/>
  <c r="P35" i="97"/>
  <c r="E35" i="97"/>
  <c r="C35" i="97"/>
  <c r="W34" i="97"/>
  <c r="Y34" i="97" s="1"/>
  <c r="U34" i="97"/>
  <c r="X34" i="97" s="1"/>
  <c r="W33" i="97"/>
  <c r="Y33" i="97" s="1"/>
  <c r="U33" i="97"/>
  <c r="X33" i="97" s="1"/>
  <c r="P33" i="97"/>
  <c r="E33" i="97"/>
  <c r="C33" i="97"/>
  <c r="W32" i="97"/>
  <c r="Y32" i="97" s="1"/>
  <c r="U32" i="97"/>
  <c r="X32" i="97" s="1"/>
  <c r="P32" i="97"/>
  <c r="E32" i="97"/>
  <c r="C32" i="97"/>
  <c r="Y31" i="97"/>
  <c r="X31" i="97"/>
  <c r="W30" i="97"/>
  <c r="Y30" i="97" s="1"/>
  <c r="U30" i="97"/>
  <c r="X30" i="97" s="1"/>
  <c r="P30" i="97"/>
  <c r="E30" i="97"/>
  <c r="C30" i="97"/>
  <c r="W29" i="97"/>
  <c r="Y29" i="97" s="1"/>
  <c r="U29" i="97"/>
  <c r="E3" i="97" s="1"/>
  <c r="P29" i="97"/>
  <c r="E29" i="97"/>
  <c r="C29" i="97"/>
  <c r="Y28" i="97"/>
  <c r="X28" i="97"/>
  <c r="W27" i="97"/>
  <c r="E5" i="97" s="1"/>
  <c r="U27" i="97"/>
  <c r="X27" i="97" s="1"/>
  <c r="P27" i="97"/>
  <c r="E27" i="97"/>
  <c r="C27" i="97"/>
  <c r="W26" i="97"/>
  <c r="Y26" i="97" s="1"/>
  <c r="U26" i="97"/>
  <c r="X26" i="97" s="1"/>
  <c r="P26" i="97"/>
  <c r="E26" i="97"/>
  <c r="C26" i="97"/>
  <c r="Y25" i="97"/>
  <c r="X25" i="97"/>
  <c r="W24" i="97"/>
  <c r="Y24" i="97" s="1"/>
  <c r="U24" i="97"/>
  <c r="X24" i="97" s="1"/>
  <c r="P24" i="97"/>
  <c r="E24" i="97"/>
  <c r="C24" i="97"/>
  <c r="W23" i="97"/>
  <c r="Y23" i="97" s="1"/>
  <c r="U23" i="97"/>
  <c r="X23" i="97" s="1"/>
  <c r="P23" i="97"/>
  <c r="E23" i="97"/>
  <c r="C23" i="97"/>
  <c r="Y22" i="97"/>
  <c r="X22" i="97"/>
  <c r="W21" i="97"/>
  <c r="D5" i="97" s="1"/>
  <c r="U21" i="97"/>
  <c r="X21" i="97" s="1"/>
  <c r="P21" i="97"/>
  <c r="E21" i="97"/>
  <c r="C21" i="97"/>
  <c r="W20" i="97"/>
  <c r="Y20" i="97" s="1"/>
  <c r="U20" i="97"/>
  <c r="X20" i="97" s="1"/>
  <c r="P20" i="97"/>
  <c r="E20" i="97"/>
  <c r="C20" i="97"/>
  <c r="A20" i="97"/>
  <c r="S8" i="97"/>
  <c r="Q8" i="97"/>
  <c r="L8" i="97"/>
  <c r="F8" i="97"/>
  <c r="E8" i="97"/>
  <c r="S7" i="97"/>
  <c r="Q7" i="97"/>
  <c r="H7" i="97"/>
  <c r="F7" i="97"/>
  <c r="D7" i="97"/>
  <c r="S6" i="97"/>
  <c r="Q6" i="97"/>
  <c r="K6" i="97"/>
  <c r="I6" i="97"/>
  <c r="G6" i="97"/>
  <c r="E6" i="97"/>
  <c r="S5" i="97"/>
  <c r="Q5" i="97"/>
  <c r="L5" i="97"/>
  <c r="K5" i="97"/>
  <c r="S4" i="97"/>
  <c r="Q4" i="97"/>
  <c r="L4" i="97"/>
  <c r="H4" i="97"/>
  <c r="E4" i="97"/>
  <c r="S3" i="97"/>
  <c r="Q3" i="97"/>
  <c r="M3" i="97"/>
  <c r="H3" i="97"/>
  <c r="S2" i="97"/>
  <c r="Q2" i="97"/>
  <c r="L2" i="97"/>
  <c r="I2" i="97"/>
  <c r="H2" i="97"/>
  <c r="Y103" i="96"/>
  <c r="X103" i="96"/>
  <c r="W102" i="96"/>
  <c r="Y102" i="96" s="1"/>
  <c r="U102" i="96"/>
  <c r="X102" i="96" s="1"/>
  <c r="P102" i="96"/>
  <c r="E102" i="96"/>
  <c r="C102" i="96"/>
  <c r="W101" i="96"/>
  <c r="Y101" i="96" s="1"/>
  <c r="U101" i="96"/>
  <c r="X101" i="96" s="1"/>
  <c r="W100" i="96"/>
  <c r="O2" i="96" s="1"/>
  <c r="U100" i="96"/>
  <c r="X100" i="96" s="1"/>
  <c r="P100" i="96"/>
  <c r="E100" i="96"/>
  <c r="C100" i="96"/>
  <c r="W99" i="96"/>
  <c r="O4" i="96" s="1"/>
  <c r="U99" i="96"/>
  <c r="O6" i="96" s="1"/>
  <c r="P99" i="96"/>
  <c r="E99" i="96"/>
  <c r="C99" i="96"/>
  <c r="Y98" i="96"/>
  <c r="X98" i="96"/>
  <c r="W97" i="96"/>
  <c r="Y97" i="96" s="1"/>
  <c r="U97" i="96"/>
  <c r="X97" i="96" s="1"/>
  <c r="P97" i="96"/>
  <c r="E97" i="96"/>
  <c r="C97" i="96"/>
  <c r="W96" i="96"/>
  <c r="Y96" i="96" s="1"/>
  <c r="U96" i="96"/>
  <c r="O5" i="96" s="1"/>
  <c r="P96" i="96"/>
  <c r="E96" i="96"/>
  <c r="C96" i="96"/>
  <c r="Y95" i="96"/>
  <c r="X95" i="96"/>
  <c r="W94" i="96"/>
  <c r="Y94" i="96" s="1"/>
  <c r="U94" i="96"/>
  <c r="X94" i="96" s="1"/>
  <c r="P94" i="96"/>
  <c r="E94" i="96"/>
  <c r="C94" i="96"/>
  <c r="Y93" i="96"/>
  <c r="W93" i="96"/>
  <c r="U93" i="96"/>
  <c r="X93" i="96" s="1"/>
  <c r="P93" i="96"/>
  <c r="E93" i="96"/>
  <c r="C93" i="96"/>
  <c r="Y92" i="96"/>
  <c r="X92" i="96"/>
  <c r="W91" i="96"/>
  <c r="Y91" i="96" s="1"/>
  <c r="U91" i="96"/>
  <c r="X91" i="96" s="1"/>
  <c r="P91" i="96"/>
  <c r="E91" i="96"/>
  <c r="C91" i="96"/>
  <c r="W90" i="96"/>
  <c r="Y90" i="96" s="1"/>
  <c r="U90" i="96"/>
  <c r="X90" i="96" s="1"/>
  <c r="P90" i="96"/>
  <c r="E90" i="96"/>
  <c r="C90" i="96"/>
  <c r="Y89" i="96"/>
  <c r="X89" i="96"/>
  <c r="W88" i="96"/>
  <c r="Y88" i="96" s="1"/>
  <c r="U88" i="96"/>
  <c r="X88" i="96" s="1"/>
  <c r="P88" i="96"/>
  <c r="E88" i="96"/>
  <c r="C88" i="96"/>
  <c r="W87" i="96"/>
  <c r="Y87" i="96" s="1"/>
  <c r="U87" i="96"/>
  <c r="X87" i="96" s="1"/>
  <c r="P87" i="96"/>
  <c r="E87" i="96"/>
  <c r="C87" i="96"/>
  <c r="W86" i="96"/>
  <c r="Y86" i="96" s="1"/>
  <c r="U86" i="96"/>
  <c r="X86" i="96" s="1"/>
  <c r="W85" i="96"/>
  <c r="L5" i="96" s="1"/>
  <c r="U85" i="96"/>
  <c r="X85" i="96" s="1"/>
  <c r="P85" i="96"/>
  <c r="E85" i="96"/>
  <c r="C85" i="96"/>
  <c r="W84" i="96"/>
  <c r="Y84" i="96" s="1"/>
  <c r="U84" i="96"/>
  <c r="L3" i="96" s="1"/>
  <c r="P84" i="96"/>
  <c r="E84" i="96"/>
  <c r="C84" i="96"/>
  <c r="Y83" i="96"/>
  <c r="X83" i="96"/>
  <c r="W82" i="96"/>
  <c r="Y82" i="96" s="1"/>
  <c r="U82" i="96"/>
  <c r="X82" i="96" s="1"/>
  <c r="P82" i="96"/>
  <c r="E82" i="96"/>
  <c r="C82" i="96"/>
  <c r="W81" i="96"/>
  <c r="Y81" i="96" s="1"/>
  <c r="U81" i="96"/>
  <c r="X81" i="96" s="1"/>
  <c r="P81" i="96"/>
  <c r="E81" i="96"/>
  <c r="C81" i="96"/>
  <c r="Y80" i="96"/>
  <c r="X80" i="96"/>
  <c r="W79" i="96"/>
  <c r="K5" i="96" s="1"/>
  <c r="U79" i="96"/>
  <c r="X79" i="96" s="1"/>
  <c r="P79" i="96"/>
  <c r="E79" i="96"/>
  <c r="C79" i="96"/>
  <c r="W78" i="96"/>
  <c r="Y78" i="96" s="1"/>
  <c r="U78" i="96"/>
  <c r="X78" i="96" s="1"/>
  <c r="P78" i="96"/>
  <c r="E78" i="96"/>
  <c r="C78" i="96"/>
  <c r="Y77" i="96"/>
  <c r="X77" i="96"/>
  <c r="Y76" i="96"/>
  <c r="W76" i="96"/>
  <c r="U76" i="96"/>
  <c r="X76" i="96" s="1"/>
  <c r="P76" i="96"/>
  <c r="E76" i="96"/>
  <c r="C76" i="96"/>
  <c r="W75" i="96"/>
  <c r="Y75" i="96" s="1"/>
  <c r="U75" i="96"/>
  <c r="X75" i="96" s="1"/>
  <c r="P75" i="96"/>
  <c r="E75" i="96"/>
  <c r="C75" i="96"/>
  <c r="Y74" i="96"/>
  <c r="X74" i="96"/>
  <c r="W73" i="96"/>
  <c r="Y73" i="96" s="1"/>
  <c r="U73" i="96"/>
  <c r="X73" i="96" s="1"/>
  <c r="P73" i="96"/>
  <c r="E73" i="96"/>
  <c r="C73" i="96"/>
  <c r="W72" i="96"/>
  <c r="Y72" i="96" s="1"/>
  <c r="U72" i="96"/>
  <c r="X72" i="96" s="1"/>
  <c r="P72" i="96"/>
  <c r="E72" i="96"/>
  <c r="C72" i="96"/>
  <c r="A72" i="96"/>
  <c r="Y71" i="96"/>
  <c r="X71" i="96"/>
  <c r="Y70" i="96"/>
  <c r="X70" i="96"/>
  <c r="Y69" i="96"/>
  <c r="X69" i="96"/>
  <c r="Y68" i="96"/>
  <c r="X68" i="96"/>
  <c r="Y67" i="96"/>
  <c r="X67" i="96"/>
  <c r="Y66" i="96"/>
  <c r="X66" i="96"/>
  <c r="Y65" i="96"/>
  <c r="X65" i="96"/>
  <c r="Y64" i="96"/>
  <c r="X64" i="96"/>
  <c r="Y63" i="96"/>
  <c r="X63" i="96"/>
  <c r="Y62" i="96"/>
  <c r="X62" i="96"/>
  <c r="Y61" i="96"/>
  <c r="X61" i="96"/>
  <c r="Y60" i="96"/>
  <c r="X60" i="96"/>
  <c r="Y59" i="96"/>
  <c r="X59" i="96"/>
  <c r="Y58" i="96"/>
  <c r="X58" i="96"/>
  <c r="Y57" i="96"/>
  <c r="X57" i="96"/>
  <c r="Y56" i="96"/>
  <c r="X56" i="96"/>
  <c r="Y55" i="96"/>
  <c r="X55" i="96"/>
  <c r="Y54" i="96"/>
  <c r="X54" i="96"/>
  <c r="Y53" i="96"/>
  <c r="X53" i="96"/>
  <c r="Y52" i="96"/>
  <c r="X52" i="96"/>
  <c r="Y51" i="96"/>
  <c r="X51" i="96"/>
  <c r="W50" i="96"/>
  <c r="Y50" i="96" s="1"/>
  <c r="U50" i="96"/>
  <c r="X50" i="96" s="1"/>
  <c r="P50" i="96"/>
  <c r="E50" i="96"/>
  <c r="C50" i="96"/>
  <c r="Y49" i="96"/>
  <c r="W49" i="96"/>
  <c r="U49" i="96"/>
  <c r="X49" i="96" s="1"/>
  <c r="W48" i="96"/>
  <c r="Y48" i="96" s="1"/>
  <c r="U48" i="96"/>
  <c r="X48" i="96" s="1"/>
  <c r="P48" i="96"/>
  <c r="E48" i="96"/>
  <c r="C48" i="96"/>
  <c r="W47" i="96"/>
  <c r="Y47" i="96" s="1"/>
  <c r="U47" i="96"/>
  <c r="X47" i="96" s="1"/>
  <c r="P47" i="96"/>
  <c r="E47" i="96"/>
  <c r="C47" i="96"/>
  <c r="Y46" i="96"/>
  <c r="X46" i="96"/>
  <c r="W45" i="96"/>
  <c r="H6" i="96" s="1"/>
  <c r="U45" i="96"/>
  <c r="X45" i="96" s="1"/>
  <c r="P45" i="96"/>
  <c r="E45" i="96"/>
  <c r="C45" i="96"/>
  <c r="Y44" i="96"/>
  <c r="W44" i="96"/>
  <c r="U44" i="96"/>
  <c r="X44" i="96" s="1"/>
  <c r="P44" i="96"/>
  <c r="E44" i="96"/>
  <c r="C44" i="96"/>
  <c r="Y43" i="96"/>
  <c r="X43" i="96"/>
  <c r="W42" i="96"/>
  <c r="Y42" i="96" s="1"/>
  <c r="U42" i="96"/>
  <c r="X42" i="96" s="1"/>
  <c r="P42" i="96"/>
  <c r="E42" i="96"/>
  <c r="C42" i="96"/>
  <c r="W41" i="96"/>
  <c r="Y41" i="96" s="1"/>
  <c r="U41" i="96"/>
  <c r="X41" i="96" s="1"/>
  <c r="P41" i="96"/>
  <c r="E41" i="96"/>
  <c r="C41" i="96"/>
  <c r="Y40" i="96"/>
  <c r="X40" i="96"/>
  <c r="W39" i="96"/>
  <c r="Y39" i="96" s="1"/>
  <c r="U39" i="96"/>
  <c r="X39" i="96" s="1"/>
  <c r="P39" i="96"/>
  <c r="E39" i="96"/>
  <c r="C39" i="96"/>
  <c r="W38" i="96"/>
  <c r="Y38" i="96" s="1"/>
  <c r="U38" i="96"/>
  <c r="X38" i="96" s="1"/>
  <c r="P38" i="96"/>
  <c r="E38" i="96"/>
  <c r="C38" i="96"/>
  <c r="Y37" i="96"/>
  <c r="X37" i="96"/>
  <c r="W36" i="96"/>
  <c r="Y36" i="96" s="1"/>
  <c r="U36" i="96"/>
  <c r="X36" i="96" s="1"/>
  <c r="P36" i="96"/>
  <c r="E36" i="96"/>
  <c r="C36" i="96"/>
  <c r="W35" i="96"/>
  <c r="Y35" i="96" s="1"/>
  <c r="U35" i="96"/>
  <c r="X35" i="96" s="1"/>
  <c r="P35" i="96"/>
  <c r="E35" i="96"/>
  <c r="C35" i="96"/>
  <c r="X34" i="96"/>
  <c r="W34" i="96"/>
  <c r="Y34" i="96" s="1"/>
  <c r="U34" i="96"/>
  <c r="W33" i="96"/>
  <c r="Y33" i="96" s="1"/>
  <c r="U33" i="96"/>
  <c r="X33" i="96" s="1"/>
  <c r="P33" i="96"/>
  <c r="E33" i="96"/>
  <c r="C33" i="96"/>
  <c r="W32" i="96"/>
  <c r="Y32" i="96" s="1"/>
  <c r="U32" i="96"/>
  <c r="X32" i="96" s="1"/>
  <c r="P32" i="96"/>
  <c r="E32" i="96"/>
  <c r="C32" i="96"/>
  <c r="Y31" i="96"/>
  <c r="X31" i="96"/>
  <c r="W30" i="96"/>
  <c r="Y30" i="96" s="1"/>
  <c r="U30" i="96"/>
  <c r="X30" i="96" s="1"/>
  <c r="P30" i="96"/>
  <c r="E30" i="96"/>
  <c r="C30" i="96"/>
  <c r="W29" i="96"/>
  <c r="Y29" i="96" s="1"/>
  <c r="U29" i="96"/>
  <c r="X29" i="96" s="1"/>
  <c r="P29" i="96"/>
  <c r="E29" i="96"/>
  <c r="C29" i="96"/>
  <c r="Y28" i="96"/>
  <c r="X28" i="96"/>
  <c r="W27" i="96"/>
  <c r="Y27" i="96" s="1"/>
  <c r="U27" i="96"/>
  <c r="X27" i="96" s="1"/>
  <c r="P27" i="96"/>
  <c r="E27" i="96"/>
  <c r="C27" i="96"/>
  <c r="W26" i="96"/>
  <c r="Y26" i="96" s="1"/>
  <c r="U26" i="96"/>
  <c r="X26" i="96" s="1"/>
  <c r="P26" i="96"/>
  <c r="E26" i="96"/>
  <c r="C26" i="96"/>
  <c r="Y25" i="96"/>
  <c r="X25" i="96"/>
  <c r="W24" i="96"/>
  <c r="Y24" i="96" s="1"/>
  <c r="U24" i="96"/>
  <c r="D8" i="96" s="1"/>
  <c r="P24" i="96"/>
  <c r="E24" i="96"/>
  <c r="C24" i="96"/>
  <c r="W23" i="96"/>
  <c r="Y23" i="96" s="1"/>
  <c r="U23" i="96"/>
  <c r="X23" i="96" s="1"/>
  <c r="P23" i="96"/>
  <c r="E23" i="96"/>
  <c r="C23" i="96"/>
  <c r="Y22" i="96"/>
  <c r="X22" i="96"/>
  <c r="W21" i="96"/>
  <c r="D5" i="96" s="1"/>
  <c r="U21" i="96"/>
  <c r="X21" i="96" s="1"/>
  <c r="P21" i="96"/>
  <c r="E21" i="96"/>
  <c r="C21" i="96"/>
  <c r="W20" i="96"/>
  <c r="Y20" i="96" s="1"/>
  <c r="U20" i="96"/>
  <c r="X20" i="96" s="1"/>
  <c r="P20" i="96"/>
  <c r="E20" i="96"/>
  <c r="C20" i="96"/>
  <c r="A20" i="96"/>
  <c r="S8" i="96"/>
  <c r="Q8" i="96"/>
  <c r="N8" i="96"/>
  <c r="S7" i="96"/>
  <c r="Q7" i="96"/>
  <c r="M7" i="96"/>
  <c r="L7" i="96"/>
  <c r="J7" i="96"/>
  <c r="I7" i="96"/>
  <c r="F7" i="96"/>
  <c r="S6" i="96"/>
  <c r="Q6" i="96"/>
  <c r="S5" i="96"/>
  <c r="Q5" i="96"/>
  <c r="N5" i="96"/>
  <c r="H5" i="96"/>
  <c r="S4" i="96"/>
  <c r="Q4" i="96"/>
  <c r="M4" i="96"/>
  <c r="L4" i="96"/>
  <c r="K4" i="96"/>
  <c r="G4" i="96"/>
  <c r="S3" i="96"/>
  <c r="Q3" i="96"/>
  <c r="O3" i="96"/>
  <c r="J3" i="96"/>
  <c r="I3" i="96"/>
  <c r="S2" i="96"/>
  <c r="Q2" i="96"/>
  <c r="K2" i="96"/>
  <c r="I2" i="96"/>
  <c r="D2" i="96"/>
  <c r="Y103" i="95"/>
  <c r="X103" i="95"/>
  <c r="W102" i="95"/>
  <c r="Y102" i="95" s="1"/>
  <c r="U102" i="95"/>
  <c r="X102" i="95" s="1"/>
  <c r="P102" i="95"/>
  <c r="E102" i="95"/>
  <c r="C102" i="95"/>
  <c r="W101" i="95"/>
  <c r="Y101" i="95" s="1"/>
  <c r="U101" i="95"/>
  <c r="X101" i="95" s="1"/>
  <c r="W100" i="95"/>
  <c r="Y100" i="95" s="1"/>
  <c r="U100" i="95"/>
  <c r="X100" i="95" s="1"/>
  <c r="P100" i="95"/>
  <c r="E100" i="95"/>
  <c r="C100" i="95"/>
  <c r="W99" i="95"/>
  <c r="Y99" i="95" s="1"/>
  <c r="U99" i="95"/>
  <c r="X99" i="95" s="1"/>
  <c r="P99" i="95"/>
  <c r="E99" i="95"/>
  <c r="C99" i="95"/>
  <c r="Y98" i="95"/>
  <c r="X98" i="95"/>
  <c r="W97" i="95"/>
  <c r="Y97" i="95" s="1"/>
  <c r="U97" i="95"/>
  <c r="X97" i="95" s="1"/>
  <c r="P97" i="95"/>
  <c r="E97" i="95"/>
  <c r="C97" i="95"/>
  <c r="W96" i="95"/>
  <c r="Y96" i="95" s="1"/>
  <c r="U96" i="95"/>
  <c r="X96" i="95" s="1"/>
  <c r="P96" i="95"/>
  <c r="E96" i="95"/>
  <c r="C96" i="95"/>
  <c r="Y95" i="95"/>
  <c r="X95" i="95"/>
  <c r="W94" i="95"/>
  <c r="Y94" i="95" s="1"/>
  <c r="U94" i="95"/>
  <c r="X94" i="95" s="1"/>
  <c r="P94" i="95"/>
  <c r="E94" i="95"/>
  <c r="C94" i="95"/>
  <c r="W93" i="95"/>
  <c r="Y93" i="95" s="1"/>
  <c r="U93" i="95"/>
  <c r="X93" i="95" s="1"/>
  <c r="P93" i="95"/>
  <c r="E93" i="95"/>
  <c r="C93" i="95"/>
  <c r="Y92" i="95"/>
  <c r="X92" i="95"/>
  <c r="W91" i="95"/>
  <c r="Y91" i="95" s="1"/>
  <c r="U91" i="95"/>
  <c r="X91" i="95" s="1"/>
  <c r="P91" i="95"/>
  <c r="E91" i="95"/>
  <c r="C91" i="95"/>
  <c r="W90" i="95"/>
  <c r="Y90" i="95" s="1"/>
  <c r="U90" i="95"/>
  <c r="X90" i="95" s="1"/>
  <c r="P90" i="95"/>
  <c r="E90" i="95"/>
  <c r="C90" i="95"/>
  <c r="Y89" i="95"/>
  <c r="X89" i="95"/>
  <c r="W88" i="95"/>
  <c r="Y88" i="95" s="1"/>
  <c r="U88" i="95"/>
  <c r="X88" i="95" s="1"/>
  <c r="P88" i="95"/>
  <c r="E88" i="95"/>
  <c r="C88" i="95"/>
  <c r="W87" i="95"/>
  <c r="Y87" i="95" s="1"/>
  <c r="U87" i="95"/>
  <c r="X87" i="95" s="1"/>
  <c r="P87" i="95"/>
  <c r="E87" i="95"/>
  <c r="C87" i="95"/>
  <c r="W86" i="95"/>
  <c r="Y86" i="95" s="1"/>
  <c r="U86" i="95"/>
  <c r="X86" i="95" s="1"/>
  <c r="W85" i="95"/>
  <c r="Y85" i="95" s="1"/>
  <c r="U85" i="95"/>
  <c r="L8" i="95" s="1"/>
  <c r="P85" i="95"/>
  <c r="E85" i="95"/>
  <c r="C85" i="95"/>
  <c r="W84" i="95"/>
  <c r="Y84" i="95" s="1"/>
  <c r="U84" i="95"/>
  <c r="L3" i="95" s="1"/>
  <c r="P84" i="95"/>
  <c r="E84" i="95"/>
  <c r="C84" i="95"/>
  <c r="Y83" i="95"/>
  <c r="X83" i="95"/>
  <c r="W82" i="95"/>
  <c r="Y82" i="95" s="1"/>
  <c r="U82" i="95"/>
  <c r="K8" i="95" s="1"/>
  <c r="P82" i="95"/>
  <c r="E82" i="95"/>
  <c r="C82" i="95"/>
  <c r="W81" i="95"/>
  <c r="Y81" i="95" s="1"/>
  <c r="U81" i="95"/>
  <c r="X81" i="95" s="1"/>
  <c r="P81" i="95"/>
  <c r="E81" i="95"/>
  <c r="C81" i="95"/>
  <c r="Y80" i="95"/>
  <c r="X80" i="95"/>
  <c r="W79" i="95"/>
  <c r="Y79" i="95" s="1"/>
  <c r="U79" i="95"/>
  <c r="X79" i="95" s="1"/>
  <c r="P79" i="95"/>
  <c r="E79" i="95"/>
  <c r="C79" i="95"/>
  <c r="W78" i="95"/>
  <c r="Y78" i="95" s="1"/>
  <c r="U78" i="95"/>
  <c r="L2" i="95" s="1"/>
  <c r="P78" i="95"/>
  <c r="E78" i="95"/>
  <c r="C78" i="95"/>
  <c r="Y77" i="95"/>
  <c r="X77" i="95"/>
  <c r="W76" i="95"/>
  <c r="Y76" i="95" s="1"/>
  <c r="U76" i="95"/>
  <c r="X76" i="95" s="1"/>
  <c r="P76" i="95"/>
  <c r="E76" i="95"/>
  <c r="C76" i="95"/>
  <c r="W75" i="95"/>
  <c r="Y75" i="95" s="1"/>
  <c r="U75" i="95"/>
  <c r="X75" i="95" s="1"/>
  <c r="P75" i="95"/>
  <c r="E75" i="95"/>
  <c r="C75" i="95"/>
  <c r="Y74" i="95"/>
  <c r="X74" i="95"/>
  <c r="W73" i="95"/>
  <c r="Y73" i="95" s="1"/>
  <c r="U73" i="95"/>
  <c r="J4" i="95" s="1"/>
  <c r="P73" i="95"/>
  <c r="E73" i="95"/>
  <c r="C73" i="95"/>
  <c r="W72" i="95"/>
  <c r="Y72" i="95" s="1"/>
  <c r="U72" i="95"/>
  <c r="X72" i="95" s="1"/>
  <c r="P72" i="95"/>
  <c r="E72" i="95"/>
  <c r="C72" i="95"/>
  <c r="A72" i="95"/>
  <c r="Y71" i="95"/>
  <c r="X71" i="95"/>
  <c r="Y70" i="95"/>
  <c r="X70" i="95"/>
  <c r="Y69" i="95"/>
  <c r="X69" i="95"/>
  <c r="Y68" i="95"/>
  <c r="X68" i="95"/>
  <c r="Y67" i="95"/>
  <c r="X67" i="95"/>
  <c r="Y66" i="95"/>
  <c r="X66" i="95"/>
  <c r="Y65" i="95"/>
  <c r="X65" i="95"/>
  <c r="Y64" i="95"/>
  <c r="X64" i="95"/>
  <c r="Y63" i="95"/>
  <c r="X63" i="95"/>
  <c r="Y62" i="95"/>
  <c r="X62" i="95"/>
  <c r="Y61" i="95"/>
  <c r="X61" i="95"/>
  <c r="Y60" i="95"/>
  <c r="X60" i="95"/>
  <c r="Y59" i="95"/>
  <c r="X59" i="95"/>
  <c r="Y58" i="95"/>
  <c r="X58" i="95"/>
  <c r="Y57" i="95"/>
  <c r="X57" i="95"/>
  <c r="Y56" i="95"/>
  <c r="X56" i="95"/>
  <c r="Y55" i="95"/>
  <c r="X55" i="95"/>
  <c r="Y54" i="95"/>
  <c r="X54" i="95"/>
  <c r="Y53" i="95"/>
  <c r="X53" i="95"/>
  <c r="Y52" i="95"/>
  <c r="X52" i="95"/>
  <c r="Y51" i="95"/>
  <c r="X51" i="95"/>
  <c r="W50" i="95"/>
  <c r="Y50" i="95" s="1"/>
  <c r="U50" i="95"/>
  <c r="X50" i="95" s="1"/>
  <c r="P50" i="95"/>
  <c r="E50" i="95"/>
  <c r="C50" i="95"/>
  <c r="W49" i="95"/>
  <c r="Y49" i="95" s="1"/>
  <c r="U49" i="95"/>
  <c r="X49" i="95" s="1"/>
  <c r="W48" i="95"/>
  <c r="I2" i="95" s="1"/>
  <c r="U48" i="95"/>
  <c r="X48" i="95" s="1"/>
  <c r="P48" i="95"/>
  <c r="E48" i="95"/>
  <c r="C48" i="95"/>
  <c r="W47" i="95"/>
  <c r="Y47" i="95" s="1"/>
  <c r="U47" i="95"/>
  <c r="I6" i="95" s="1"/>
  <c r="P47" i="95"/>
  <c r="E47" i="95"/>
  <c r="C47" i="95"/>
  <c r="Y46" i="95"/>
  <c r="X46" i="95"/>
  <c r="W45" i="95"/>
  <c r="Y45" i="95" s="1"/>
  <c r="U45" i="95"/>
  <c r="X45" i="95" s="1"/>
  <c r="P45" i="95"/>
  <c r="E45" i="95"/>
  <c r="C45" i="95"/>
  <c r="W44" i="95"/>
  <c r="Y44" i="95" s="1"/>
  <c r="U44" i="95"/>
  <c r="I5" i="95" s="1"/>
  <c r="P44" i="95"/>
  <c r="E44" i="95"/>
  <c r="C44" i="95"/>
  <c r="Y43" i="95"/>
  <c r="X43" i="95"/>
  <c r="W42" i="95"/>
  <c r="Y42" i="95" s="1"/>
  <c r="U42" i="95"/>
  <c r="X42" i="95" s="1"/>
  <c r="P42" i="95"/>
  <c r="E42" i="95"/>
  <c r="C42" i="95"/>
  <c r="W41" i="95"/>
  <c r="Y41" i="95" s="1"/>
  <c r="U41" i="95"/>
  <c r="X41" i="95" s="1"/>
  <c r="P41" i="95"/>
  <c r="E41" i="95"/>
  <c r="C41" i="95"/>
  <c r="Y40" i="95"/>
  <c r="X40" i="95"/>
  <c r="W39" i="95"/>
  <c r="Y39" i="95" s="1"/>
  <c r="U39" i="95"/>
  <c r="X39" i="95" s="1"/>
  <c r="P39" i="95"/>
  <c r="E39" i="95"/>
  <c r="C39" i="95"/>
  <c r="W38" i="95"/>
  <c r="Y38" i="95" s="1"/>
  <c r="U38" i="95"/>
  <c r="F6" i="95" s="1"/>
  <c r="P38" i="95"/>
  <c r="E38" i="95"/>
  <c r="C38" i="95"/>
  <c r="Y37" i="95"/>
  <c r="X37" i="95"/>
  <c r="Y36" i="95"/>
  <c r="W36" i="95"/>
  <c r="U36" i="95"/>
  <c r="X36" i="95" s="1"/>
  <c r="P36" i="95"/>
  <c r="E36" i="95"/>
  <c r="C36" i="95"/>
  <c r="W35" i="95"/>
  <c r="Y35" i="95" s="1"/>
  <c r="U35" i="95"/>
  <c r="X35" i="95" s="1"/>
  <c r="P35" i="95"/>
  <c r="E35" i="95"/>
  <c r="C35" i="95"/>
  <c r="W34" i="95"/>
  <c r="Y34" i="95" s="1"/>
  <c r="U34" i="95"/>
  <c r="X34" i="95" s="1"/>
  <c r="W33" i="95"/>
  <c r="Y33" i="95" s="1"/>
  <c r="U33" i="95"/>
  <c r="X33" i="95" s="1"/>
  <c r="P33" i="95"/>
  <c r="E33" i="95"/>
  <c r="C33" i="95"/>
  <c r="W32" i="95"/>
  <c r="G4" i="95" s="1"/>
  <c r="U32" i="95"/>
  <c r="X32" i="95" s="1"/>
  <c r="P32" i="95"/>
  <c r="E32" i="95"/>
  <c r="C32" i="95"/>
  <c r="Y31" i="95"/>
  <c r="X31" i="95"/>
  <c r="W30" i="95"/>
  <c r="Y30" i="95" s="1"/>
  <c r="U30" i="95"/>
  <c r="X30" i="95" s="1"/>
  <c r="P30" i="95"/>
  <c r="E30" i="95"/>
  <c r="C30" i="95"/>
  <c r="W29" i="95"/>
  <c r="Y29" i="95" s="1"/>
  <c r="U29" i="95"/>
  <c r="X29" i="95" s="1"/>
  <c r="P29" i="95"/>
  <c r="E29" i="95"/>
  <c r="C29" i="95"/>
  <c r="Y28" i="95"/>
  <c r="X28" i="95"/>
  <c r="W27" i="95"/>
  <c r="Y27" i="95" s="1"/>
  <c r="U27" i="95"/>
  <c r="X27" i="95" s="1"/>
  <c r="P27" i="95"/>
  <c r="E27" i="95"/>
  <c r="C27" i="95"/>
  <c r="W26" i="95"/>
  <c r="E4" i="95" s="1"/>
  <c r="U26" i="95"/>
  <c r="X26" i="95" s="1"/>
  <c r="P26" i="95"/>
  <c r="E26" i="95"/>
  <c r="C26" i="95"/>
  <c r="Y25" i="95"/>
  <c r="X25" i="95"/>
  <c r="W24" i="95"/>
  <c r="Y24" i="95" s="1"/>
  <c r="U24" i="95"/>
  <c r="X24" i="95" s="1"/>
  <c r="P24" i="95"/>
  <c r="E24" i="95"/>
  <c r="C24" i="95"/>
  <c r="W23" i="95"/>
  <c r="Y23" i="95" s="1"/>
  <c r="U23" i="95"/>
  <c r="X23" i="95" s="1"/>
  <c r="P23" i="95"/>
  <c r="E23" i="95"/>
  <c r="C23" i="95"/>
  <c r="Y22" i="95"/>
  <c r="X22" i="95"/>
  <c r="W21" i="95"/>
  <c r="D5" i="95" s="1"/>
  <c r="U21" i="95"/>
  <c r="X21" i="95" s="1"/>
  <c r="P21" i="95"/>
  <c r="E21" i="95"/>
  <c r="C21" i="95"/>
  <c r="W20" i="95"/>
  <c r="Y20" i="95" s="1"/>
  <c r="U20" i="95"/>
  <c r="X20" i="95" s="1"/>
  <c r="P20" i="95"/>
  <c r="E20" i="95"/>
  <c r="C20" i="95"/>
  <c r="A20" i="95"/>
  <c r="S8" i="95"/>
  <c r="Q8" i="95"/>
  <c r="N8" i="95"/>
  <c r="J8" i="95"/>
  <c r="S7" i="95"/>
  <c r="Q7" i="95"/>
  <c r="N7" i="95"/>
  <c r="I7" i="95"/>
  <c r="H7" i="95"/>
  <c r="S6" i="95"/>
  <c r="Q6" i="95"/>
  <c r="O6" i="95"/>
  <c r="S5" i="95"/>
  <c r="Q5" i="95"/>
  <c r="K5" i="95"/>
  <c r="S4" i="95"/>
  <c r="Q4" i="95"/>
  <c r="O4" i="95"/>
  <c r="L4" i="95"/>
  <c r="K4" i="95"/>
  <c r="S3" i="95"/>
  <c r="Q3" i="95"/>
  <c r="J3" i="95"/>
  <c r="S2" i="95"/>
  <c r="Q2" i="95"/>
  <c r="G2" i="95"/>
  <c r="D6" i="97" l="1"/>
  <c r="D4" i="95"/>
  <c r="J7" i="95"/>
  <c r="H4" i="95"/>
  <c r="K7" i="95"/>
  <c r="D3" i="96"/>
  <c r="H4" i="96"/>
  <c r="I5" i="96"/>
  <c r="E7" i="96"/>
  <c r="E8" i="96"/>
  <c r="Y99" i="96"/>
  <c r="J5" i="97"/>
  <c r="J7" i="97"/>
  <c r="Y102" i="97"/>
  <c r="I4" i="96"/>
  <c r="J5" i="96"/>
  <c r="K2" i="97"/>
  <c r="J6" i="97"/>
  <c r="L7" i="97"/>
  <c r="Y41" i="97"/>
  <c r="K3" i="95"/>
  <c r="M4" i="95"/>
  <c r="H2" i="96"/>
  <c r="Y45" i="96"/>
  <c r="W8" i="96" s="1"/>
  <c r="N3" i="95"/>
  <c r="E4" i="96"/>
  <c r="Y85" i="96"/>
  <c r="L3" i="97"/>
  <c r="I5" i="97"/>
  <c r="O8" i="97"/>
  <c r="U9" i="101"/>
  <c r="X100" i="97"/>
  <c r="W2" i="97" s="1"/>
  <c r="N8" i="97"/>
  <c r="N5" i="97"/>
  <c r="M7" i="97"/>
  <c r="N4" i="97"/>
  <c r="L6" i="97"/>
  <c r="X88" i="97"/>
  <c r="M4" i="97"/>
  <c r="K3" i="97"/>
  <c r="Y78" i="97"/>
  <c r="J2" i="97"/>
  <c r="J3" i="97"/>
  <c r="I7" i="97"/>
  <c r="I4" i="97"/>
  <c r="H6" i="97"/>
  <c r="H8" i="97"/>
  <c r="I3" i="97"/>
  <c r="H5" i="97"/>
  <c r="X38" i="97"/>
  <c r="G8" i="97"/>
  <c r="G3" i="97"/>
  <c r="U4" i="97"/>
  <c r="E7" i="97"/>
  <c r="D8" i="97"/>
  <c r="Q9" i="97"/>
  <c r="D4" i="97"/>
  <c r="D3" i="97"/>
  <c r="D2" i="97"/>
  <c r="S9" i="97"/>
  <c r="O7" i="96"/>
  <c r="O8" i="96"/>
  <c r="N7" i="96"/>
  <c r="N4" i="96"/>
  <c r="L6" i="96"/>
  <c r="N2" i="96"/>
  <c r="M5" i="96"/>
  <c r="M3" i="96"/>
  <c r="L8" i="96"/>
  <c r="X84" i="96"/>
  <c r="U3" i="96" s="1"/>
  <c r="K8" i="96"/>
  <c r="K6" i="96"/>
  <c r="K3" i="96"/>
  <c r="Y79" i="96"/>
  <c r="K7" i="96"/>
  <c r="L2" i="96"/>
  <c r="J8" i="96"/>
  <c r="J6" i="96"/>
  <c r="J4" i="96"/>
  <c r="J2" i="96"/>
  <c r="H7" i="96"/>
  <c r="I6" i="96"/>
  <c r="H8" i="96"/>
  <c r="G6" i="96"/>
  <c r="H3" i="96"/>
  <c r="G7" i="96"/>
  <c r="F6" i="96"/>
  <c r="W6" i="96"/>
  <c r="G5" i="96"/>
  <c r="G2" i="96"/>
  <c r="G3" i="96"/>
  <c r="G8" i="96"/>
  <c r="F8" i="96"/>
  <c r="E6" i="96"/>
  <c r="X24" i="96"/>
  <c r="W2" i="96" s="1"/>
  <c r="D7" i="96"/>
  <c r="D6" i="96"/>
  <c r="Q9" i="96"/>
  <c r="D4" i="96"/>
  <c r="U4" i="96"/>
  <c r="S9" i="96"/>
  <c r="O2" i="95"/>
  <c r="N6" i="95"/>
  <c r="O5" i="95"/>
  <c r="M7" i="95"/>
  <c r="N4" i="95"/>
  <c r="N2" i="95"/>
  <c r="M5" i="95"/>
  <c r="M3" i="95"/>
  <c r="X84" i="95"/>
  <c r="U3" i="95" s="1"/>
  <c r="J5" i="95"/>
  <c r="G6" i="95"/>
  <c r="F7" i="95"/>
  <c r="G3" i="95"/>
  <c r="D7" i="95"/>
  <c r="W8" i="97"/>
  <c r="E2" i="97"/>
  <c r="F2" i="97"/>
  <c r="N2" i="97"/>
  <c r="F3" i="97"/>
  <c r="N3" i="97"/>
  <c r="F4" i="97"/>
  <c r="J4" i="97"/>
  <c r="F5" i="97"/>
  <c r="N6" i="97"/>
  <c r="J8" i="97"/>
  <c r="Y21" i="97"/>
  <c r="Y27" i="97"/>
  <c r="X29" i="97"/>
  <c r="U3" i="97" s="1"/>
  <c r="X50" i="97"/>
  <c r="X87" i="97"/>
  <c r="W3" i="97" s="1"/>
  <c r="Y88" i="97"/>
  <c r="Y94" i="97"/>
  <c r="X96" i="97"/>
  <c r="X99" i="97"/>
  <c r="Y100" i="97"/>
  <c r="O3" i="97"/>
  <c r="G4" i="97"/>
  <c r="O4" i="97"/>
  <c r="G5" i="97"/>
  <c r="K7" i="97"/>
  <c r="K8" i="97"/>
  <c r="W5" i="96"/>
  <c r="U8" i="96"/>
  <c r="U7" i="96"/>
  <c r="E2" i="96"/>
  <c r="M2" i="96"/>
  <c r="E3" i="96"/>
  <c r="E5" i="96"/>
  <c r="M6" i="96"/>
  <c r="I8" i="96"/>
  <c r="M8" i="96"/>
  <c r="F2" i="96"/>
  <c r="F3" i="96"/>
  <c r="N3" i="96"/>
  <c r="F4" i="96"/>
  <c r="F5" i="96"/>
  <c r="N6" i="96"/>
  <c r="Y21" i="96"/>
  <c r="X96" i="96"/>
  <c r="U5" i="96" s="1"/>
  <c r="X99" i="96"/>
  <c r="U6" i="96" s="1"/>
  <c r="Y100" i="96"/>
  <c r="U2" i="96" s="1"/>
  <c r="O3" i="95"/>
  <c r="N5" i="95"/>
  <c r="L7" i="95"/>
  <c r="J6" i="95"/>
  <c r="L5" i="95"/>
  <c r="J2" i="95"/>
  <c r="K6" i="95"/>
  <c r="O8" i="95"/>
  <c r="K2" i="95"/>
  <c r="L6" i="95"/>
  <c r="X73" i="95"/>
  <c r="X78" i="95"/>
  <c r="U2" i="95" s="1"/>
  <c r="X85" i="95"/>
  <c r="X82" i="95"/>
  <c r="X38" i="95"/>
  <c r="U6" i="95" s="1"/>
  <c r="F8" i="95"/>
  <c r="D3" i="95"/>
  <c r="G5" i="95"/>
  <c r="G7" i="95"/>
  <c r="H8" i="95"/>
  <c r="D8" i="95"/>
  <c r="H3" i="95"/>
  <c r="Y26" i="95"/>
  <c r="W2" i="95" s="1"/>
  <c r="G8" i="95"/>
  <c r="Y48" i="95"/>
  <c r="H2" i="95"/>
  <c r="Y32" i="95"/>
  <c r="H5" i="95"/>
  <c r="H6" i="95"/>
  <c r="X47" i="95"/>
  <c r="D2" i="95"/>
  <c r="D6" i="95"/>
  <c r="X44" i="95"/>
  <c r="O7" i="95"/>
  <c r="Q9" i="95"/>
  <c r="S9" i="95"/>
  <c r="E6" i="95"/>
  <c r="W8" i="95"/>
  <c r="U7" i="95"/>
  <c r="W7" i="95"/>
  <c r="W6" i="95"/>
  <c r="E2" i="95"/>
  <c r="M2" i="95"/>
  <c r="E3" i="95"/>
  <c r="I3" i="95"/>
  <c r="I4" i="95"/>
  <c r="E5" i="95"/>
  <c r="M6" i="95"/>
  <c r="E7" i="95"/>
  <c r="E8" i="95"/>
  <c r="I8" i="95"/>
  <c r="M8" i="95"/>
  <c r="F2" i="95"/>
  <c r="F3" i="95"/>
  <c r="F4" i="95"/>
  <c r="F5" i="95"/>
  <c r="Y21" i="95"/>
  <c r="U4" i="95" l="1"/>
  <c r="W3" i="95"/>
  <c r="U8" i="95"/>
  <c r="W3" i="96"/>
  <c r="U7" i="97"/>
  <c r="W4" i="97"/>
  <c r="W5" i="97"/>
  <c r="U6" i="97"/>
  <c r="U8" i="97"/>
  <c r="W7" i="97"/>
  <c r="W6" i="97"/>
  <c r="W4" i="96"/>
  <c r="W7" i="96"/>
  <c r="W5" i="95"/>
  <c r="U5" i="95"/>
  <c r="U9" i="95" s="1"/>
  <c r="U2" i="97"/>
  <c r="U5" i="97"/>
  <c r="U9" i="96"/>
  <c r="W4" i="95"/>
  <c r="W9" i="95" l="1"/>
  <c r="W9" i="97"/>
  <c r="U9" i="97"/>
  <c r="W9" i="96"/>
  <c r="Q7" i="74" l="1"/>
  <c r="Q6" i="74"/>
  <c r="Q5" i="74"/>
  <c r="Q4" i="74"/>
  <c r="Q3" i="74"/>
  <c r="Q2" i="74"/>
  <c r="O7" i="74"/>
  <c r="O6" i="74"/>
  <c r="O5" i="74"/>
  <c r="O4" i="74"/>
  <c r="O3" i="74"/>
  <c r="O2" i="74"/>
  <c r="Q7" i="73" l="1"/>
  <c r="Q6" i="73"/>
  <c r="Q5" i="73"/>
  <c r="Q4" i="73"/>
  <c r="Q3" i="73"/>
  <c r="Q2" i="73"/>
  <c r="O7" i="73"/>
  <c r="O6" i="73"/>
  <c r="O5" i="73"/>
  <c r="O4" i="73"/>
  <c r="O3" i="73"/>
  <c r="O2" i="73"/>
  <c r="C8" i="37" l="1"/>
  <c r="L42" i="78" l="1"/>
  <c r="J42" i="78"/>
  <c r="L39" i="78"/>
  <c r="J39" i="78"/>
  <c r="L36" i="78"/>
  <c r="J36" i="78"/>
  <c r="L32" i="78"/>
  <c r="J32" i="78"/>
  <c r="L29" i="78"/>
  <c r="J29" i="78"/>
  <c r="L27" i="78"/>
  <c r="J27" i="78"/>
  <c r="E27" i="78"/>
  <c r="D27" i="78"/>
  <c r="B27" i="78"/>
  <c r="L26" i="78"/>
  <c r="J26" i="78"/>
  <c r="E26" i="78"/>
  <c r="D26" i="78"/>
  <c r="B26" i="78"/>
  <c r="L24" i="78"/>
  <c r="J24" i="78"/>
  <c r="E24" i="78"/>
  <c r="D24" i="78"/>
  <c r="B24" i="78"/>
  <c r="L23" i="78"/>
  <c r="J23" i="78"/>
  <c r="E23" i="78"/>
  <c r="D23" i="78"/>
  <c r="B23" i="78"/>
  <c r="L21" i="78"/>
  <c r="J21" i="78"/>
  <c r="E21" i="78"/>
  <c r="D21" i="78"/>
  <c r="B21" i="78"/>
  <c r="L20" i="78"/>
  <c r="J20" i="78"/>
  <c r="E20" i="78"/>
  <c r="D20" i="78"/>
  <c r="B20" i="78"/>
  <c r="L42" i="77"/>
  <c r="J42" i="77"/>
  <c r="L39" i="77"/>
  <c r="J39" i="77"/>
  <c r="L36" i="77"/>
  <c r="J36" i="77"/>
  <c r="L32" i="77"/>
  <c r="J32" i="77"/>
  <c r="L29" i="77"/>
  <c r="J29" i="77"/>
  <c r="L27" i="77"/>
  <c r="J27" i="77"/>
  <c r="E27" i="77"/>
  <c r="D27" i="77"/>
  <c r="B27" i="77"/>
  <c r="L26" i="77"/>
  <c r="J26" i="77"/>
  <c r="E26" i="77"/>
  <c r="D26" i="77"/>
  <c r="B26" i="77"/>
  <c r="L24" i="77"/>
  <c r="J24" i="77"/>
  <c r="E24" i="77"/>
  <c r="D24" i="77"/>
  <c r="B24" i="77"/>
  <c r="L23" i="77"/>
  <c r="J23" i="77"/>
  <c r="E23" i="77"/>
  <c r="D23" i="77"/>
  <c r="B23" i="77"/>
  <c r="L21" i="77"/>
  <c r="J21" i="77"/>
  <c r="E21" i="77"/>
  <c r="D21" i="77"/>
  <c r="B21" i="77"/>
  <c r="L20" i="77"/>
  <c r="J20" i="77"/>
  <c r="E20" i="77"/>
  <c r="D20" i="77"/>
  <c r="B20" i="77"/>
  <c r="W41" i="74"/>
  <c r="V41" i="74"/>
  <c r="U40" i="74"/>
  <c r="W40" i="74" s="1"/>
  <c r="S40" i="74"/>
  <c r="V40" i="74" s="1"/>
  <c r="N40" i="74"/>
  <c r="E40" i="74"/>
  <c r="C40" i="74"/>
  <c r="W39" i="74"/>
  <c r="V39" i="74"/>
  <c r="U38" i="74"/>
  <c r="W38" i="74" s="1"/>
  <c r="S38" i="74"/>
  <c r="V38" i="74" s="1"/>
  <c r="N38" i="74"/>
  <c r="E38" i="74"/>
  <c r="C38" i="74"/>
  <c r="U37" i="74"/>
  <c r="W37" i="74" s="1"/>
  <c r="S37" i="74"/>
  <c r="V37" i="74" s="1"/>
  <c r="N37" i="74"/>
  <c r="E37" i="74"/>
  <c r="C37" i="74"/>
  <c r="W36" i="74"/>
  <c r="V36" i="74"/>
  <c r="U35" i="74"/>
  <c r="W35" i="74" s="1"/>
  <c r="S35" i="74"/>
  <c r="V35" i="74" s="1"/>
  <c r="N35" i="74"/>
  <c r="E35" i="74"/>
  <c r="C35" i="74"/>
  <c r="U34" i="74"/>
  <c r="W34" i="74" s="1"/>
  <c r="S34" i="74"/>
  <c r="V34" i="74" s="1"/>
  <c r="N34" i="74"/>
  <c r="E34" i="74"/>
  <c r="C34" i="74"/>
  <c r="W33" i="74"/>
  <c r="V33" i="74"/>
  <c r="U32" i="74"/>
  <c r="W32" i="74" s="1"/>
  <c r="S32" i="74"/>
  <c r="V32" i="74" s="1"/>
  <c r="N32" i="74"/>
  <c r="E32" i="74"/>
  <c r="C32" i="74"/>
  <c r="U31" i="74"/>
  <c r="W31" i="74" s="1"/>
  <c r="S31" i="74"/>
  <c r="V31" i="74" s="1"/>
  <c r="N31" i="74"/>
  <c r="E31" i="74"/>
  <c r="C31" i="74"/>
  <c r="W30" i="74"/>
  <c r="V30" i="74"/>
  <c r="U29" i="74"/>
  <c r="W29" i="74" s="1"/>
  <c r="S29" i="74"/>
  <c r="V29" i="74" s="1"/>
  <c r="N29" i="74"/>
  <c r="E29" i="74"/>
  <c r="C29" i="74"/>
  <c r="U28" i="74"/>
  <c r="W28" i="74" s="1"/>
  <c r="S28" i="74"/>
  <c r="V28" i="74" s="1"/>
  <c r="N28" i="74"/>
  <c r="E28" i="74"/>
  <c r="C28" i="74"/>
  <c r="W27" i="74"/>
  <c r="V27" i="74"/>
  <c r="U26" i="74"/>
  <c r="W26" i="74" s="1"/>
  <c r="S26" i="74"/>
  <c r="V26" i="74" s="1"/>
  <c r="N26" i="74"/>
  <c r="E26" i="74"/>
  <c r="C26" i="74"/>
  <c r="U25" i="74"/>
  <c r="W25" i="74" s="1"/>
  <c r="S25" i="74"/>
  <c r="V25" i="74" s="1"/>
  <c r="N25" i="74"/>
  <c r="E25" i="74"/>
  <c r="C25" i="74"/>
  <c r="W24" i="74"/>
  <c r="V24" i="74"/>
  <c r="U23" i="74"/>
  <c r="S23" i="74"/>
  <c r="N23" i="74"/>
  <c r="E23" i="74"/>
  <c r="C23" i="74"/>
  <c r="U22" i="74"/>
  <c r="W22" i="74" s="1"/>
  <c r="S22" i="74"/>
  <c r="V22" i="74" s="1"/>
  <c r="N22" i="74"/>
  <c r="E22" i="74"/>
  <c r="C22" i="74"/>
  <c r="W21" i="74"/>
  <c r="V21" i="74"/>
  <c r="U20" i="74"/>
  <c r="W20" i="74" s="1"/>
  <c r="S20" i="74"/>
  <c r="V20" i="74" s="1"/>
  <c r="N20" i="74"/>
  <c r="E20" i="74"/>
  <c r="C20" i="74"/>
  <c r="U19" i="74"/>
  <c r="W19" i="74" s="1"/>
  <c r="S19" i="74"/>
  <c r="V19" i="74" s="1"/>
  <c r="N19" i="74"/>
  <c r="E19" i="74"/>
  <c r="C19" i="74"/>
  <c r="A19" i="74"/>
  <c r="W41" i="73"/>
  <c r="V41" i="73"/>
  <c r="U40" i="73"/>
  <c r="W40" i="73" s="1"/>
  <c r="S40" i="73"/>
  <c r="V40" i="73" s="1"/>
  <c r="E40" i="73"/>
  <c r="C40" i="73"/>
  <c r="W39" i="73"/>
  <c r="V39" i="73"/>
  <c r="U38" i="73"/>
  <c r="W38" i="73" s="1"/>
  <c r="S38" i="73"/>
  <c r="V38" i="73" s="1"/>
  <c r="E38" i="73"/>
  <c r="C38" i="73"/>
  <c r="U37" i="73"/>
  <c r="W37" i="73" s="1"/>
  <c r="S37" i="73"/>
  <c r="V37" i="73" s="1"/>
  <c r="E37" i="73"/>
  <c r="C37" i="73"/>
  <c r="W36" i="73"/>
  <c r="V36" i="73"/>
  <c r="U35" i="73"/>
  <c r="W35" i="73" s="1"/>
  <c r="S35" i="73"/>
  <c r="V35" i="73" s="1"/>
  <c r="E35" i="73"/>
  <c r="C35" i="73"/>
  <c r="U34" i="73"/>
  <c r="W34" i="73" s="1"/>
  <c r="S34" i="73"/>
  <c r="V34" i="73" s="1"/>
  <c r="E34" i="73"/>
  <c r="C34" i="73"/>
  <c r="W33" i="73"/>
  <c r="V33" i="73"/>
  <c r="U32" i="73"/>
  <c r="W32" i="73" s="1"/>
  <c r="S32" i="73"/>
  <c r="V32" i="73" s="1"/>
  <c r="E32" i="73"/>
  <c r="C32" i="73"/>
  <c r="U31" i="73"/>
  <c r="W31" i="73" s="1"/>
  <c r="S31" i="73"/>
  <c r="V31" i="73" s="1"/>
  <c r="E31" i="73"/>
  <c r="C31" i="73"/>
  <c r="W30" i="73"/>
  <c r="V30" i="73"/>
  <c r="U29" i="73"/>
  <c r="W29" i="73" s="1"/>
  <c r="S29" i="73"/>
  <c r="V29" i="73" s="1"/>
  <c r="N29" i="73"/>
  <c r="E29" i="73"/>
  <c r="C29" i="73"/>
  <c r="U28" i="73"/>
  <c r="W28" i="73" s="1"/>
  <c r="S28" i="73"/>
  <c r="V28" i="73" s="1"/>
  <c r="N28" i="73"/>
  <c r="E28" i="73"/>
  <c r="C28" i="73"/>
  <c r="W27" i="73"/>
  <c r="V27" i="73"/>
  <c r="U26" i="73"/>
  <c r="W26" i="73" s="1"/>
  <c r="S26" i="73"/>
  <c r="V26" i="73" s="1"/>
  <c r="E26" i="73"/>
  <c r="C26" i="73"/>
  <c r="U25" i="73"/>
  <c r="W25" i="73" s="1"/>
  <c r="S25" i="73"/>
  <c r="V25" i="73" s="1"/>
  <c r="E25" i="73"/>
  <c r="C25" i="73"/>
  <c r="W24" i="73"/>
  <c r="V24" i="73"/>
  <c r="U23" i="73"/>
  <c r="W23" i="73" s="1"/>
  <c r="S23" i="73"/>
  <c r="V23" i="73" s="1"/>
  <c r="N23" i="73"/>
  <c r="E23" i="73"/>
  <c r="C23" i="73"/>
  <c r="U22" i="73"/>
  <c r="D7" i="73" s="1"/>
  <c r="S22" i="73"/>
  <c r="V22" i="73" s="1"/>
  <c r="E22" i="73"/>
  <c r="C22" i="73"/>
  <c r="W21" i="73"/>
  <c r="V21" i="73"/>
  <c r="U20" i="73"/>
  <c r="W20" i="73" s="1"/>
  <c r="S20" i="73"/>
  <c r="V20" i="73" s="1"/>
  <c r="N20" i="73"/>
  <c r="E20" i="73"/>
  <c r="C20" i="73"/>
  <c r="U19" i="73"/>
  <c r="W19" i="73" s="1"/>
  <c r="S19" i="73"/>
  <c r="V19" i="73" s="1"/>
  <c r="N19" i="73"/>
  <c r="E19" i="73"/>
  <c r="C19" i="73"/>
  <c r="A19" i="73"/>
  <c r="O8" i="73"/>
  <c r="U73" i="70"/>
  <c r="W73" i="70" s="1"/>
  <c r="S73" i="70"/>
  <c r="V73" i="70" s="1"/>
  <c r="N73" i="70"/>
  <c r="E73" i="70"/>
  <c r="C73" i="70"/>
  <c r="W72" i="70"/>
  <c r="V72" i="70"/>
  <c r="U71" i="70"/>
  <c r="W71" i="70" s="1"/>
  <c r="S71" i="70"/>
  <c r="V71" i="70" s="1"/>
  <c r="N71" i="70"/>
  <c r="E71" i="70"/>
  <c r="C71" i="70"/>
  <c r="U70" i="70"/>
  <c r="W70" i="70" s="1"/>
  <c r="S70" i="70"/>
  <c r="V70" i="70" s="1"/>
  <c r="N70" i="70"/>
  <c r="E70" i="70"/>
  <c r="C70" i="70"/>
  <c r="W69" i="70"/>
  <c r="V69" i="70"/>
  <c r="U68" i="70"/>
  <c r="W68" i="70" s="1"/>
  <c r="S68" i="70"/>
  <c r="L5" i="70" s="1"/>
  <c r="N68" i="70"/>
  <c r="E68" i="70"/>
  <c r="C68" i="70"/>
  <c r="U67" i="70"/>
  <c r="L7" i="70" s="1"/>
  <c r="S67" i="70"/>
  <c r="V67" i="70" s="1"/>
  <c r="N67" i="70"/>
  <c r="E67" i="70"/>
  <c r="C67" i="70"/>
  <c r="W66" i="70"/>
  <c r="V66" i="70"/>
  <c r="U65" i="70"/>
  <c r="W65" i="70" s="1"/>
  <c r="S65" i="70"/>
  <c r="L4" i="70" s="1"/>
  <c r="N65" i="70"/>
  <c r="E65" i="70"/>
  <c r="C65" i="70"/>
  <c r="U64" i="70"/>
  <c r="W64" i="70" s="1"/>
  <c r="S64" i="70"/>
  <c r="V64" i="70" s="1"/>
  <c r="N64" i="70"/>
  <c r="E64" i="70"/>
  <c r="C64" i="70"/>
  <c r="W63" i="70"/>
  <c r="V63" i="70"/>
  <c r="U62" i="70"/>
  <c r="W62" i="70" s="1"/>
  <c r="S62" i="70"/>
  <c r="V62" i="70" s="1"/>
  <c r="N62" i="70"/>
  <c r="E62" i="70"/>
  <c r="C62" i="70"/>
  <c r="U61" i="70"/>
  <c r="W61" i="70" s="1"/>
  <c r="S61" i="70"/>
  <c r="V61" i="70" s="1"/>
  <c r="N61" i="70"/>
  <c r="E61" i="70"/>
  <c r="C61" i="70"/>
  <c r="W60" i="70"/>
  <c r="V60" i="70"/>
  <c r="U59" i="70"/>
  <c r="W59" i="70" s="1"/>
  <c r="S59" i="70"/>
  <c r="J7" i="70" s="1"/>
  <c r="N59" i="70"/>
  <c r="E59" i="70"/>
  <c r="C59" i="70"/>
  <c r="U58" i="70"/>
  <c r="J6" i="70" s="1"/>
  <c r="S58" i="70"/>
  <c r="V58" i="70" s="1"/>
  <c r="N58" i="70"/>
  <c r="E58" i="70"/>
  <c r="C58" i="70"/>
  <c r="W57" i="70"/>
  <c r="V57" i="70"/>
  <c r="U56" i="70"/>
  <c r="W56" i="70" s="1"/>
  <c r="S56" i="70"/>
  <c r="J2" i="70" s="1"/>
  <c r="N56" i="70"/>
  <c r="E56" i="70"/>
  <c r="C56" i="70"/>
  <c r="U55" i="70"/>
  <c r="W55" i="70" s="1"/>
  <c r="S55" i="70"/>
  <c r="V55" i="70" s="1"/>
  <c r="N55" i="70"/>
  <c r="E55" i="70"/>
  <c r="C55" i="70"/>
  <c r="W54" i="70"/>
  <c r="V54" i="70"/>
  <c r="U53" i="70"/>
  <c r="W53" i="70" s="1"/>
  <c r="S53" i="70"/>
  <c r="V53" i="70" s="1"/>
  <c r="N53" i="70"/>
  <c r="E53" i="70"/>
  <c r="C53" i="70"/>
  <c r="U52" i="70"/>
  <c r="W52" i="70" s="1"/>
  <c r="S52" i="70"/>
  <c r="V52" i="70" s="1"/>
  <c r="N52" i="70"/>
  <c r="E52" i="70"/>
  <c r="C52" i="70"/>
  <c r="A52" i="70"/>
  <c r="W51" i="70"/>
  <c r="V51" i="70"/>
  <c r="W50" i="70"/>
  <c r="V50" i="70"/>
  <c r="W49" i="70"/>
  <c r="V49" i="70"/>
  <c r="W47" i="70"/>
  <c r="V47" i="70"/>
  <c r="W46" i="70"/>
  <c r="V46" i="70"/>
  <c r="W45" i="70"/>
  <c r="V45" i="70"/>
  <c r="W44" i="70"/>
  <c r="V44" i="70"/>
  <c r="W43" i="70"/>
  <c r="V43" i="70"/>
  <c r="W42" i="70"/>
  <c r="V42" i="70"/>
  <c r="W41" i="70"/>
  <c r="V41" i="70"/>
  <c r="U40" i="70"/>
  <c r="H2" i="70" s="1"/>
  <c r="S40" i="70"/>
  <c r="V40" i="70" s="1"/>
  <c r="N40" i="70"/>
  <c r="E40" i="70"/>
  <c r="C40" i="70"/>
  <c r="W39" i="70"/>
  <c r="V39" i="70"/>
  <c r="U38" i="70"/>
  <c r="W38" i="70" s="1"/>
  <c r="S38" i="70"/>
  <c r="H6" i="70" s="1"/>
  <c r="E38" i="70"/>
  <c r="C38" i="70"/>
  <c r="U37" i="70"/>
  <c r="H3" i="70" s="1"/>
  <c r="S37" i="70"/>
  <c r="V37" i="70" s="1"/>
  <c r="N37" i="70"/>
  <c r="E37" i="70"/>
  <c r="C37" i="70"/>
  <c r="W36" i="70"/>
  <c r="V36" i="70"/>
  <c r="U35" i="70"/>
  <c r="W35" i="70" s="1"/>
  <c r="S35" i="70"/>
  <c r="V35" i="70" s="1"/>
  <c r="N35" i="70"/>
  <c r="E35" i="70"/>
  <c r="C35" i="70"/>
  <c r="U34" i="70"/>
  <c r="W34" i="70" s="1"/>
  <c r="S34" i="70"/>
  <c r="V34" i="70" s="1"/>
  <c r="N34" i="70"/>
  <c r="E34" i="70"/>
  <c r="C34" i="70"/>
  <c r="W33" i="70"/>
  <c r="V33" i="70"/>
  <c r="U32" i="70"/>
  <c r="W32" i="70" s="1"/>
  <c r="S32" i="70"/>
  <c r="V32" i="70" s="1"/>
  <c r="N32" i="70"/>
  <c r="E32" i="70"/>
  <c r="C32" i="70"/>
  <c r="U31" i="70"/>
  <c r="W31" i="70" s="1"/>
  <c r="S31" i="70"/>
  <c r="V31" i="70" s="1"/>
  <c r="N31" i="70"/>
  <c r="E31" i="70"/>
  <c r="C31" i="70"/>
  <c r="W30" i="70"/>
  <c r="V30" i="70"/>
  <c r="U29" i="70"/>
  <c r="W29" i="70" s="1"/>
  <c r="S29" i="70"/>
  <c r="F5" i="70" s="1"/>
  <c r="N29" i="70"/>
  <c r="E29" i="70"/>
  <c r="C29" i="70"/>
  <c r="U28" i="70"/>
  <c r="F4" i="70" s="1"/>
  <c r="S28" i="70"/>
  <c r="V28" i="70" s="1"/>
  <c r="N28" i="70"/>
  <c r="E28" i="70"/>
  <c r="C28" i="70"/>
  <c r="W27" i="70"/>
  <c r="V27" i="70"/>
  <c r="U26" i="70"/>
  <c r="W26" i="70" s="1"/>
  <c r="S26" i="70"/>
  <c r="V26" i="70" s="1"/>
  <c r="N26" i="70"/>
  <c r="E26" i="70"/>
  <c r="C26" i="70"/>
  <c r="U25" i="70"/>
  <c r="W25" i="70" s="1"/>
  <c r="S25" i="70"/>
  <c r="V25" i="70" s="1"/>
  <c r="N25" i="70"/>
  <c r="E25" i="70"/>
  <c r="C25" i="70"/>
  <c r="W24" i="70"/>
  <c r="V24" i="70"/>
  <c r="U23" i="70"/>
  <c r="W23" i="70" s="1"/>
  <c r="S23" i="70"/>
  <c r="V23" i="70" s="1"/>
  <c r="N23" i="70"/>
  <c r="E23" i="70"/>
  <c r="C23" i="70"/>
  <c r="U22" i="70"/>
  <c r="D7" i="70" s="1"/>
  <c r="S22" i="70"/>
  <c r="V22" i="70" s="1"/>
  <c r="N22" i="70"/>
  <c r="E22" i="70"/>
  <c r="C22" i="70"/>
  <c r="W21" i="70"/>
  <c r="V21" i="70"/>
  <c r="U20" i="70"/>
  <c r="W20" i="70" s="1"/>
  <c r="S20" i="70"/>
  <c r="D4" i="70" s="1"/>
  <c r="N20" i="70"/>
  <c r="E20" i="70"/>
  <c r="C20" i="70"/>
  <c r="U19" i="70"/>
  <c r="D3" i="70" s="1"/>
  <c r="S19" i="70"/>
  <c r="V19" i="70" s="1"/>
  <c r="N19" i="70"/>
  <c r="E19" i="70"/>
  <c r="C19" i="70"/>
  <c r="A19" i="70"/>
  <c r="Q7" i="70"/>
  <c r="O7" i="70"/>
  <c r="Q6" i="70"/>
  <c r="O6" i="70"/>
  <c r="L6" i="70"/>
  <c r="K6" i="70"/>
  <c r="Q5" i="70"/>
  <c r="O5" i="70"/>
  <c r="Q4" i="70"/>
  <c r="O4" i="70"/>
  <c r="H4" i="70"/>
  <c r="G4" i="70"/>
  <c r="Q3" i="70"/>
  <c r="O3" i="70"/>
  <c r="K3" i="70"/>
  <c r="Q2" i="70"/>
  <c r="O2" i="70"/>
  <c r="F7" i="70" l="1"/>
  <c r="M4" i="70"/>
  <c r="K7" i="70"/>
  <c r="I6" i="70"/>
  <c r="I2" i="70"/>
  <c r="G3" i="70"/>
  <c r="W28" i="70"/>
  <c r="F3" i="70"/>
  <c r="D6" i="70"/>
  <c r="F5" i="73"/>
  <c r="G5" i="73"/>
  <c r="E2" i="73"/>
  <c r="H6" i="73"/>
  <c r="G4" i="73"/>
  <c r="F7" i="73"/>
  <c r="I4" i="70"/>
  <c r="I7" i="70"/>
  <c r="J3" i="70"/>
  <c r="W58" i="70"/>
  <c r="U3" i="70" s="1"/>
  <c r="M2" i="70"/>
  <c r="M7" i="70"/>
  <c r="M3" i="70"/>
  <c r="V68" i="70"/>
  <c r="L3" i="70"/>
  <c r="W67" i="70"/>
  <c r="V65" i="70"/>
  <c r="L2" i="70"/>
  <c r="K5" i="70"/>
  <c r="K4" i="70"/>
  <c r="V59" i="70"/>
  <c r="J5" i="70"/>
  <c r="V56" i="70"/>
  <c r="F2" i="70"/>
  <c r="E5" i="70"/>
  <c r="G6" i="70"/>
  <c r="E4" i="70"/>
  <c r="D5" i="70"/>
  <c r="H7" i="74"/>
  <c r="H4" i="74"/>
  <c r="G5" i="74"/>
  <c r="F7" i="74"/>
  <c r="F3" i="74"/>
  <c r="E3" i="74"/>
  <c r="U6" i="74"/>
  <c r="S7" i="74"/>
  <c r="S6" i="74"/>
  <c r="U7" i="74"/>
  <c r="U5" i="74"/>
  <c r="D5" i="74"/>
  <c r="S5" i="74"/>
  <c r="D2" i="74"/>
  <c r="S3" i="74"/>
  <c r="U3" i="74"/>
  <c r="H3" i="73"/>
  <c r="G7" i="73"/>
  <c r="G3" i="73"/>
  <c r="F6" i="73"/>
  <c r="F2" i="73"/>
  <c r="F3" i="73"/>
  <c r="U7" i="73"/>
  <c r="S6" i="73"/>
  <c r="D6" i="73"/>
  <c r="U5" i="73"/>
  <c r="S4" i="73"/>
  <c r="U4" i="73"/>
  <c r="S5" i="73"/>
  <c r="D4" i="73"/>
  <c r="E6" i="73"/>
  <c r="D2" i="73"/>
  <c r="U2" i="73"/>
  <c r="S3" i="73"/>
  <c r="U3" i="73"/>
  <c r="S2" i="73"/>
  <c r="G2" i="70"/>
  <c r="G7" i="70"/>
  <c r="V38" i="70"/>
  <c r="W22" i="70"/>
  <c r="W37" i="70"/>
  <c r="G6" i="73"/>
  <c r="V20" i="70"/>
  <c r="S4" i="70" s="1"/>
  <c r="V29" i="70"/>
  <c r="U2" i="70" s="1"/>
  <c r="W19" i="70"/>
  <c r="E4" i="73"/>
  <c r="H2" i="74"/>
  <c r="M5" i="70"/>
  <c r="W40" i="70"/>
  <c r="U7" i="70" s="1"/>
  <c r="G2" i="74"/>
  <c r="D4" i="74"/>
  <c r="D7" i="74"/>
  <c r="G7" i="74"/>
  <c r="W22" i="73"/>
  <c r="S7" i="73" s="1"/>
  <c r="Q8" i="73"/>
  <c r="F6" i="74"/>
  <c r="D3" i="74"/>
  <c r="H6" i="74"/>
  <c r="Q8" i="74"/>
  <c r="F5" i="74"/>
  <c r="H5" i="74"/>
  <c r="I3" i="70"/>
  <c r="D3" i="73"/>
  <c r="F4" i="73"/>
  <c r="H5" i="73"/>
  <c r="F4" i="74"/>
  <c r="O8" i="74"/>
  <c r="K2" i="70"/>
  <c r="G2" i="73"/>
  <c r="E3" i="73"/>
  <c r="E7" i="73"/>
  <c r="G4" i="74"/>
  <c r="D6" i="74"/>
  <c r="G5" i="70"/>
  <c r="H2" i="73"/>
  <c r="H4" i="73"/>
  <c r="E6" i="74"/>
  <c r="J4" i="70"/>
  <c r="H5" i="70"/>
  <c r="F6" i="70"/>
  <c r="F2" i="74"/>
  <c r="I5" i="70"/>
  <c r="H7" i="70"/>
  <c r="D5" i="73"/>
  <c r="H7" i="73"/>
  <c r="G3" i="74"/>
  <c r="G6" i="74"/>
  <c r="E2" i="70"/>
  <c r="E5" i="73"/>
  <c r="H3" i="74"/>
  <c r="M6" i="70"/>
  <c r="S3" i="70"/>
  <c r="E7" i="70"/>
  <c r="Q8" i="70"/>
  <c r="O8" i="70"/>
  <c r="D2" i="70"/>
  <c r="E3" i="70"/>
  <c r="E6" i="70"/>
  <c r="V23" i="74"/>
  <c r="U4" i="74" s="1"/>
  <c r="E2" i="74"/>
  <c r="W23" i="74"/>
  <c r="S4" i="74" s="1"/>
  <c r="E4" i="74"/>
  <c r="E5" i="74"/>
  <c r="E7" i="74"/>
  <c r="S6" i="70" l="1"/>
  <c r="S2" i="70"/>
  <c r="S5" i="70"/>
  <c r="S2" i="74"/>
  <c r="S8" i="74" s="1"/>
  <c r="U6" i="70"/>
  <c r="U5" i="70"/>
  <c r="U4" i="70"/>
  <c r="S7" i="70"/>
  <c r="U2" i="74"/>
  <c r="U8" i="74" s="1"/>
  <c r="U6" i="73"/>
  <c r="U8" i="73" s="1"/>
  <c r="S8" i="73"/>
  <c r="S8" i="70" l="1"/>
  <c r="U8" i="70"/>
</calcChain>
</file>

<file path=xl/sharedStrings.xml><?xml version="1.0" encoding="utf-8"?>
<sst xmlns="http://schemas.openxmlformats.org/spreadsheetml/2006/main" count="1673" uniqueCount="203">
  <si>
    <t>Sp.u.Pl. 5/6</t>
  </si>
  <si>
    <t>Sp.u.Pl. 3/4</t>
  </si>
  <si>
    <t>Endspiel</t>
  </si>
  <si>
    <t>Abschlußtabelle</t>
  </si>
  <si>
    <t>1. und württembergischer Meister</t>
  </si>
  <si>
    <t>TSV Gärtringen 2</t>
  </si>
  <si>
    <t>10 Uhr</t>
  </si>
  <si>
    <t>6.</t>
  </si>
  <si>
    <t>Halbfinale</t>
  </si>
  <si>
    <t>TSV Gärtringen 1</t>
  </si>
  <si>
    <t>5.</t>
  </si>
  <si>
    <t>3.</t>
  </si>
  <si>
    <t>2.</t>
  </si>
  <si>
    <t>Bälle</t>
  </si>
  <si>
    <t xml:space="preserve"> </t>
  </si>
  <si>
    <t>4.</t>
  </si>
  <si>
    <t>10:00 Uhr</t>
  </si>
  <si>
    <t>ZWR-Gruppe1</t>
  </si>
  <si>
    <t>ZWR-Gruppe2</t>
  </si>
  <si>
    <t>WM</t>
  </si>
  <si>
    <t>LLM</t>
  </si>
  <si>
    <t>1.</t>
  </si>
  <si>
    <t>Spieltag:</t>
  </si>
  <si>
    <t>Spielort:</t>
  </si>
  <si>
    <t>Spielbeginn:</t>
  </si>
  <si>
    <t>Spielzeit:</t>
  </si>
  <si>
    <t>Gruppe:</t>
  </si>
  <si>
    <t>Beginn</t>
  </si>
  <si>
    <t>Feld</t>
  </si>
  <si>
    <t>Mannschaft A</t>
  </si>
  <si>
    <t>Mannschaft B</t>
  </si>
  <si>
    <t>Schiri</t>
  </si>
  <si>
    <t>Ergebnis</t>
  </si>
  <si>
    <t>Punkte</t>
  </si>
  <si>
    <t>:</t>
  </si>
  <si>
    <t>A</t>
  </si>
  <si>
    <t>B</t>
  </si>
  <si>
    <t xml:space="preserve">  </t>
  </si>
  <si>
    <t xml:space="preserve">     </t>
  </si>
  <si>
    <t>Ergebnis der BZM</t>
  </si>
  <si>
    <t>Ergebnis Endrunde</t>
  </si>
  <si>
    <t>Ergebnis Zwischenrunde</t>
  </si>
  <si>
    <t>Mannschaften:</t>
  </si>
  <si>
    <t xml:space="preserve">Teilnehmende </t>
  </si>
  <si>
    <t>TV Unterhaugstett 1</t>
  </si>
  <si>
    <t>TV Unterhaugstett 2</t>
  </si>
  <si>
    <t>Ansprechpartner</t>
  </si>
  <si>
    <t>2 x 6 min</t>
  </si>
  <si>
    <t>Gruppe A</t>
  </si>
  <si>
    <t>Gruppe B</t>
  </si>
  <si>
    <t>Gruppe C</t>
  </si>
  <si>
    <t>Gruppe D</t>
  </si>
  <si>
    <t>TV Unterhaugstett 3</t>
  </si>
  <si>
    <t>TV Stammheim 1</t>
  </si>
  <si>
    <t>TV Stammheim 2</t>
  </si>
  <si>
    <t>TSV Grafenau 1</t>
  </si>
  <si>
    <t>TSV Grafenau 2</t>
  </si>
  <si>
    <t>NLV Vaihingen</t>
  </si>
  <si>
    <t>Allen Mannschaften viel Freude und Erfolg - auf eine reibungslose und faire Saison!</t>
  </si>
  <si>
    <t>Brendstr. 83</t>
  </si>
  <si>
    <t>75179 Pforzheim</t>
  </si>
  <si>
    <t xml:space="preserve">Mobil: 0177-8765523 </t>
  </si>
  <si>
    <t>E-Mail: erichunruh@googlemail.com</t>
  </si>
  <si>
    <t>Pforzheim, den</t>
  </si>
  <si>
    <t xml:space="preserve">An </t>
  </si>
  <si>
    <t xml:space="preserve">die teilnehmenden Mannschaften </t>
  </si>
  <si>
    <t>per E-Mail</t>
  </si>
  <si>
    <t xml:space="preserve">Hallo liebe Faustballfreunde, </t>
  </si>
  <si>
    <t>Bei Fragen, Anregungen und Ungereimtheiten bitte nicht zögern, sondern mailen oder anrufen… Mobil: 0177-8765523 oder per E-Mail: erichunruh@googlemail.com.                      Viel Erfolg - und vor allem viel Spaß!</t>
  </si>
  <si>
    <t xml:space="preserve"> Gespielt wird nach FGO und der LSO. </t>
  </si>
  <si>
    <t xml:space="preserve"> Gruppeneinteilung</t>
  </si>
  <si>
    <t>Vorrunde Gruppe A</t>
  </si>
  <si>
    <t>Vorrunde Gruppe B</t>
  </si>
  <si>
    <t>Vorrunde Gruppe C</t>
  </si>
  <si>
    <t>Vorrunde Gruppe D</t>
  </si>
  <si>
    <t>Vorrunde</t>
  </si>
  <si>
    <t>Hin</t>
  </si>
  <si>
    <t>Rück</t>
  </si>
  <si>
    <t>ZR 1</t>
  </si>
  <si>
    <t>ZR 2</t>
  </si>
  <si>
    <t>BZM</t>
  </si>
  <si>
    <t>Vorrunde:</t>
  </si>
  <si>
    <t>Doppel-Vorrunde jeder gegen jeden.</t>
  </si>
  <si>
    <t>Zw-Runde:</t>
  </si>
  <si>
    <t>12 Mannschaften in zwei Zwischenrundengruppen.</t>
  </si>
  <si>
    <t>WM:</t>
  </si>
  <si>
    <t>Die ersten drei jeder ZR-Gruppe qualifizieren sich für die Endrunde (WM).</t>
  </si>
  <si>
    <t>LM:</t>
  </si>
  <si>
    <t>Die auf den Plätzen 4.-6. aus der ZR spielen um die Landesmeisterschaft.</t>
  </si>
  <si>
    <t>BZM:</t>
  </si>
  <si>
    <t>Doppelrunde</t>
  </si>
  <si>
    <t>TV Unterhaugstett 4</t>
  </si>
  <si>
    <t>TSV Dennach 1</t>
  </si>
  <si>
    <t>TSV Dennach 2</t>
  </si>
  <si>
    <t>Feldgröße: 9*18 m</t>
  </si>
  <si>
    <t>Leinenhöhe: 1,50 m</t>
  </si>
  <si>
    <t>TV Obernhausen</t>
  </si>
  <si>
    <t>TSV Illertissen</t>
  </si>
  <si>
    <t>TV Vaihingen/Enz</t>
  </si>
  <si>
    <t>Ich werde mich auf diese Tage als Spieltage beschränken (sofern es geht), damit ihr Eure Kinder bereits jetzt über die Termine informieren könnt.</t>
  </si>
  <si>
    <t>Verantwortlich:</t>
  </si>
  <si>
    <t>Bemerkungen:</t>
  </si>
  <si>
    <t>-</t>
  </si>
  <si>
    <t>2*6 min</t>
  </si>
  <si>
    <t>10.00 Uhr</t>
  </si>
  <si>
    <t>C</t>
  </si>
  <si>
    <t>D</t>
  </si>
  <si>
    <t>Erich Unruh (Staffelleitung)</t>
  </si>
  <si>
    <r>
      <t xml:space="preserve">Bei Unentschieden nach Ablauf der regulären Spielzeit. Wird bei </t>
    </r>
    <r>
      <rPr>
        <b/>
        <sz val="10"/>
        <rFont val="Arial"/>
        <family val="2"/>
      </rPr>
      <t>Meisterschaftsspielen</t>
    </r>
    <r>
      <rPr>
        <sz val="10"/>
        <rFont val="Arial"/>
        <family val="2"/>
      </rPr>
      <t xml:space="preserve"> (WM, LLM, BZM) eine Verlängerung um die "halbe Zeit" angesetzt, d.h. zusätzlich 2x3Min., bzw. nach nochmaligem Unentschieden 2x 1,5Min. Die Vorrunden- und Zwischenrundenspiele können dagegen auch Unentschieden enden.</t>
    </r>
  </si>
  <si>
    <r>
      <t>Mannschaften, die ältere Spieler einsetzen, melden bitte unaufgefordert "</t>
    </r>
    <r>
      <rPr>
        <b/>
        <sz val="10"/>
        <rFont val="Arial"/>
        <family val="2"/>
      </rPr>
      <t>außer Konkurrenz</t>
    </r>
    <r>
      <rPr>
        <sz val="10"/>
        <rFont val="Arial"/>
        <family val="2"/>
      </rPr>
      <t xml:space="preserve">".                                                                                                                  </t>
    </r>
    <r>
      <rPr>
        <b/>
        <sz val="10"/>
        <rFont val="Arial"/>
        <family val="2"/>
      </rPr>
      <t/>
    </r>
  </si>
  <si>
    <t>Erich Unruh</t>
  </si>
  <si>
    <t>SPIELFELD/ZEIT: Feldgröße 18 x 9 Meter (Volleyballfeld), zwei oder drei Spielfelder werden (nach Möglichkeit) benötigt. Bandhöhe: 1,50 m; Spielzeit: 2 x 6 Minuten. Bitte kindgerechte Bälle benützen ("Mini"-Bälle, Luftdruck entsprechend anpassen).</t>
  </si>
  <si>
    <t>TSV Ötisheim</t>
  </si>
  <si>
    <t>TSV Malmsheim 1</t>
  </si>
  <si>
    <t>TSV Malmsheim 2</t>
  </si>
  <si>
    <t>TV Stammheim 3</t>
  </si>
  <si>
    <t>ZR/ BZM</t>
  </si>
  <si>
    <r>
      <t xml:space="preserve">Ergebnisse bitte </t>
    </r>
    <r>
      <rPr>
        <b/>
        <sz val="10"/>
        <color indexed="10"/>
        <rFont val="Arial"/>
        <family val="2"/>
      </rPr>
      <t>am Spieltag</t>
    </r>
    <r>
      <rPr>
        <sz val="10"/>
        <color indexed="10"/>
        <rFont val="Arial"/>
        <family val="2"/>
      </rPr>
      <t xml:space="preserve"> eintragen unter www.faustball.de</t>
    </r>
  </si>
  <si>
    <t>TV Unterhaugstett</t>
  </si>
  <si>
    <t>TV Ochsenbach</t>
  </si>
  <si>
    <t>TV Stammheim</t>
  </si>
  <si>
    <t>1. LLM-Meister</t>
  </si>
  <si>
    <t>TV Stammheim 4</t>
  </si>
  <si>
    <t>Ausschreibung zur Feldsaison 2019 der U10</t>
  </si>
  <si>
    <r>
      <t xml:space="preserve">insgesamt </t>
    </r>
    <r>
      <rPr>
        <b/>
        <sz val="10"/>
        <rFont val="Arial"/>
        <family val="2"/>
      </rPr>
      <t xml:space="preserve">27 Mannschaften </t>
    </r>
    <r>
      <rPr>
        <sz val="10"/>
        <rFont val="Arial"/>
        <family val="2"/>
      </rPr>
      <t>bestreiten die kommende Hallenrunde. Die Zahl der gemeldeten Mannschaften hält sich somit im Vergleich zu den Vorjahren konstant.                                        Die Vorrunde besteht aus drei Gruppen à 7 Mannschaften und einer Gruppe mit 6 Mannschaften.
Die genaue Einteilung und den Verlauf findet ihr unter dem Tabellenblatt "</t>
    </r>
    <r>
      <rPr>
        <b/>
        <sz val="10"/>
        <rFont val="Arial"/>
        <family val="2"/>
      </rPr>
      <t>Spielplan</t>
    </r>
    <r>
      <rPr>
        <sz val="10"/>
        <rFont val="Arial"/>
        <family val="2"/>
      </rPr>
      <t>".                       Die Tagesspielpläne dann unter den jeweiligen Gruppen, bzw. Meisterschaften.</t>
    </r>
  </si>
  <si>
    <r>
      <t xml:space="preserve">Ich bitte die Ausrichter </t>
    </r>
    <r>
      <rPr>
        <sz val="10"/>
        <color indexed="10"/>
        <rFont val="Arial"/>
        <family val="2"/>
      </rPr>
      <t xml:space="preserve">dringend, </t>
    </r>
    <r>
      <rPr>
        <u/>
        <sz val="10"/>
        <color indexed="10"/>
        <rFont val="Arial"/>
        <family val="2"/>
      </rPr>
      <t>vor</t>
    </r>
    <r>
      <rPr>
        <sz val="10"/>
        <color indexed="10"/>
        <rFont val="Arial"/>
        <family val="2"/>
      </rPr>
      <t xml:space="preserve"> Spielbeginn</t>
    </r>
    <r>
      <rPr>
        <sz val="10"/>
        <color indexed="8"/>
        <rFont val="Arial"/>
        <family val="2"/>
      </rPr>
      <t xml:space="preserve"> die Gültigkeit der Spielberechtigungen (Passantrag oder DTB-Pass-ID, </t>
    </r>
    <r>
      <rPr>
        <b/>
        <sz val="10"/>
        <color indexed="8"/>
        <rFont val="Arial"/>
        <family val="2"/>
      </rPr>
      <t>01.01.2009 und jünger</t>
    </r>
    <r>
      <rPr>
        <sz val="10"/>
        <color indexed="8"/>
        <rFont val="Arial"/>
        <family val="2"/>
      </rPr>
      <t xml:space="preserve">) zu kontrollieren und die notwendigen Eintragungen in der Spielereinsatzliste vorzunehmen. Bei Passanträgen muss eine Kopie des Kinderausweises bzw. der Geburtsurkunde beiliegen.                                                                                            Die Spielkarten und die Checkliste bitte nach erfolgtem Spieltag an den Staffelleiter senden (postalisch oder in hoher Auflösung als Scan).                                                                                                                     Bitte zu jedem Spiel einen </t>
    </r>
    <r>
      <rPr>
        <sz val="10"/>
        <color indexed="10"/>
        <rFont val="Arial"/>
        <family val="2"/>
      </rPr>
      <t>erwachsenen Betreuer</t>
    </r>
    <r>
      <rPr>
        <sz val="10"/>
        <color indexed="8"/>
        <rFont val="Arial"/>
        <family val="2"/>
      </rPr>
      <t xml:space="preserve"> als "Schiedsrichter-Assistent" und aufmerksame Linienrichter einsetzen!                               </t>
    </r>
  </si>
  <si>
    <t>Einen großen Dank vorab an die Vereine,  die Jugendspieltage ausrichten, bzw. Termine für diese Feldrunde eingebracht haben.</t>
  </si>
  <si>
    <t>TSV Calw</t>
  </si>
  <si>
    <t>TV Veringendorf</t>
  </si>
  <si>
    <t>SpVgg Weil der Stadt 1</t>
  </si>
  <si>
    <t>SpVgg Weil der Stadt 2</t>
  </si>
  <si>
    <t xml:space="preserve">TV Heuchlingen </t>
  </si>
  <si>
    <t>10 Uhr  - auf 2x Feldern</t>
  </si>
  <si>
    <r>
      <rPr>
        <sz val="10"/>
        <rFont val="Arial"/>
        <family val="2"/>
      </rPr>
      <t>10 Uhr</t>
    </r>
    <r>
      <rPr>
        <b/>
        <sz val="10"/>
        <color rgb="FFFF0000"/>
        <rFont val="Arial"/>
        <family val="2"/>
      </rPr>
      <t xml:space="preserve">  </t>
    </r>
    <r>
      <rPr>
        <sz val="10"/>
        <rFont val="Arial"/>
        <family val="2"/>
      </rPr>
      <t xml:space="preserve"> - auf 2x Feldern</t>
    </r>
  </si>
  <si>
    <t>TSV Gärtringen</t>
  </si>
  <si>
    <t>TSV Malmsheim</t>
  </si>
  <si>
    <t>Weil der Stadt</t>
  </si>
  <si>
    <r>
      <t xml:space="preserve">Die ersten </t>
    </r>
    <r>
      <rPr>
        <b/>
        <sz val="10"/>
        <color rgb="FFFF0000"/>
        <rFont val="Arial"/>
        <family val="2"/>
      </rPr>
      <t>drei</t>
    </r>
    <r>
      <rPr>
        <b/>
        <sz val="10"/>
        <color indexed="10"/>
        <rFont val="Arial"/>
        <family val="2"/>
      </rPr>
      <t xml:space="preserve"> </t>
    </r>
    <r>
      <rPr>
        <b/>
        <sz val="10"/>
        <rFont val="Arial"/>
        <family val="2"/>
      </rPr>
      <t>jeder Gruppe qualifizieren sich direkt für die Zwischenrunde.</t>
    </r>
  </si>
  <si>
    <t>Die auf den Plätzen 4.-7. aus der Vorrunde, spielen die Bezirksmeister aus.</t>
  </si>
  <si>
    <t>Spielzeit: 2x 6 Minuten</t>
  </si>
  <si>
    <t>Für die Zwischenrunden und Endrunden sowie die Bezirksmeisterschaften liegen bisher folgende Meldungen vor:</t>
  </si>
  <si>
    <t>U10-Jugend Feldrunde 2019</t>
  </si>
  <si>
    <t>a</t>
  </si>
  <si>
    <t>b</t>
  </si>
  <si>
    <t>c</t>
  </si>
  <si>
    <t>d</t>
  </si>
  <si>
    <t>e</t>
  </si>
  <si>
    <t>f</t>
  </si>
  <si>
    <t>10.00</t>
  </si>
  <si>
    <t>Hessbrühlstr. 36, Stuttgart-Vaihingen</t>
  </si>
  <si>
    <t xml:space="preserve">12.05.2019 - 1. Vorrundenspieltag </t>
  </si>
  <si>
    <t>Markus Löwe - Tel.: 0177-3733759</t>
  </si>
  <si>
    <t>02.06.2019 - 2. Vorrundenspieltag</t>
  </si>
  <si>
    <t>Unterhaugstett - Sportplatz im Egartenring</t>
  </si>
  <si>
    <t>Harald Sauerbrunn, Tel.: 0172-7593061</t>
  </si>
  <si>
    <t>S-Stammheim - Sportplatz hinter der Alten Turnhalle, Solitudeallee 162</t>
  </si>
  <si>
    <t>Anika Gruner, Tel.: 0173-8663678</t>
  </si>
  <si>
    <t xml:space="preserve">89257 Illertissen, Am Vöhlinstadion, Gottfried-Hart-Straße  </t>
  </si>
  <si>
    <t>Markus Mayer, Tel.: 0157-38419627</t>
  </si>
  <si>
    <t>Gärtringen - Faustballfeld hinter der Th.-Heuss-Halle -Schickhardtstrasse 34/1</t>
  </si>
  <si>
    <t>12.05.2019 - 1. Vorrundenspieltag</t>
  </si>
  <si>
    <t>Albstraße 14, 71272 Renningen (Malmsheim)</t>
  </si>
  <si>
    <t>Steffen Nast - Tel.: 0715 -918829</t>
  </si>
  <si>
    <t>wird noch bekannt gegeben</t>
  </si>
  <si>
    <t>30.06.2019 - Zwischenrunde GR1</t>
  </si>
  <si>
    <t>Weil der Stadt - Faustballstadion in der Jahnstr. - Nähe Schul und Sportzentrum</t>
  </si>
  <si>
    <t xml:space="preserve">Ochsenbach Sportplatz  - Spielbergerstr. </t>
  </si>
  <si>
    <t>Markus Nill - Tel.: 0157-85677710</t>
  </si>
  <si>
    <t>Landesliga Meisterschaft Feld 2019</t>
  </si>
  <si>
    <t>Württembergische Meisterschaft Feld 2019</t>
  </si>
  <si>
    <t>Olaf Niemann, Tel.: 0173-6705947</t>
  </si>
  <si>
    <t>Bianca Reutter, Tel.: 0176-34433441</t>
  </si>
  <si>
    <t>BZM/WM/LLM</t>
  </si>
  <si>
    <t>7.</t>
  </si>
  <si>
    <t>BZM GR A</t>
  </si>
  <si>
    <t>BZM GR B</t>
  </si>
  <si>
    <r>
      <t xml:space="preserve">Vaihingen/Enz, </t>
    </r>
    <r>
      <rPr>
        <strike/>
        <sz val="12"/>
        <rFont val="Times New Roman"/>
        <family val="1"/>
      </rPr>
      <t>Dennach</t>
    </r>
  </si>
  <si>
    <t>30.06.2019 - BZM GR A</t>
  </si>
  <si>
    <t>21.07.2019 - BZM GR A - Rückrunde</t>
  </si>
  <si>
    <t>30.06.2019 - BZM GR B</t>
  </si>
  <si>
    <t>Vaihingen/Enz - Sportplatz am Alten Postweg</t>
  </si>
  <si>
    <t xml:space="preserve">Markus Knodel - Tel.: 0171-4192756 </t>
  </si>
  <si>
    <t>Ötisheim - Sportplatz , Maulbronner Straße 80</t>
  </si>
  <si>
    <t>Nadine Schnaugst - 0151-54737416</t>
  </si>
  <si>
    <t>Heuchlingen - Sportgelände bei der Gemeindehalle Schulstrasse</t>
  </si>
  <si>
    <t>Alexander Betz - Tel.: 0152 - 53441051</t>
  </si>
  <si>
    <t>TV Heuchlingen</t>
  </si>
  <si>
    <t>TSV Stammheim 4</t>
  </si>
  <si>
    <t>30.06.2019                          Ötisheim</t>
  </si>
  <si>
    <t xml:space="preserve">BZM GR </t>
  </si>
  <si>
    <t>30.06.2019                          Heuchlingen</t>
  </si>
  <si>
    <t>21.07.2019                          Vaihingen/Enz</t>
  </si>
  <si>
    <r>
      <t xml:space="preserve">21.07.2019                          </t>
    </r>
    <r>
      <rPr>
        <b/>
        <sz val="10"/>
        <color rgb="FFFF0000"/>
        <rFont val="Arial"/>
        <family val="2"/>
      </rPr>
      <t>Ausrichter gesucht!</t>
    </r>
  </si>
  <si>
    <t>21.07.2019 - BZM GR B - Rückrunde</t>
  </si>
  <si>
    <t>14 Uhr</t>
  </si>
  <si>
    <t>30.06.2019                          Ochsenbach</t>
  </si>
  <si>
    <t>Ötisheim, Heuchlingen, Grafenau, Ochsenbach</t>
  </si>
  <si>
    <t>30.06.2019 - Zwischenrunde GR2</t>
  </si>
  <si>
    <t>Ochsenbach Sportplatz  - Spielbergerstr.</t>
  </si>
  <si>
    <t>Grafenau - Sportplatz in Dätzingen</t>
  </si>
  <si>
    <t>Felix Katz - 0173-6739753</t>
  </si>
  <si>
    <t>30.06.2019                          Grafenau</t>
  </si>
  <si>
    <t>14.00 Uhr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</si>
</sst>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407]d/\ mmmm\ yyyy;@"/>
  </numFmts>
  <fonts count="49" x14ac:knownFonts="1">
    <font>
      <sz val="10"/>
      <name val="Arial"/>
    </font>
    <font>
      <b/>
      <sz val="10"/>
      <name val="Arial"/>
      <family val="2"/>
    </font>
    <font>
      <sz val="10"/>
      <name val="Arial"/>
      <family val="2"/>
    </font>
    <font>
      <b/>
      <sz val="12"/>
      <name val="Arial"/>
      <family val="2"/>
    </font>
    <font>
      <u/>
      <sz val="10"/>
      <color indexed="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2"/>
      <color indexed="10"/>
      <name val="Arial"/>
      <family val="2"/>
    </font>
    <font>
      <sz val="10"/>
      <color indexed="10"/>
      <name val="Arial"/>
      <family val="2"/>
    </font>
    <font>
      <b/>
      <sz val="10"/>
      <color indexed="10"/>
      <name val="Arial"/>
      <family val="2"/>
    </font>
    <font>
      <sz val="10"/>
      <color indexed="8"/>
      <name val="Arial"/>
      <family val="2"/>
    </font>
    <font>
      <b/>
      <sz val="10"/>
      <color indexed="8"/>
      <name val="Arial"/>
      <family val="2"/>
    </font>
    <font>
      <b/>
      <sz val="14"/>
      <name val="Arial"/>
      <family val="2"/>
    </font>
    <font>
      <sz val="10"/>
      <color indexed="20"/>
      <name val="Arial"/>
      <family val="2"/>
    </font>
    <font>
      <b/>
      <sz val="10"/>
      <color indexed="20"/>
      <name val="Arial"/>
      <family val="2"/>
    </font>
    <font>
      <sz val="8"/>
      <name val="Arial"/>
      <family val="2"/>
    </font>
    <font>
      <sz val="12"/>
      <name val="Arial"/>
      <family val="2"/>
    </font>
    <font>
      <sz val="10"/>
      <color indexed="9"/>
      <name val="Arial"/>
      <family val="2"/>
    </font>
    <font>
      <b/>
      <sz val="12"/>
      <color indexed="9"/>
      <name val="Arial"/>
      <family val="2"/>
    </font>
    <font>
      <b/>
      <sz val="10"/>
      <color indexed="9"/>
      <name val="Arial"/>
      <family val="2"/>
    </font>
    <font>
      <b/>
      <sz val="11"/>
      <name val="Arial"/>
      <family val="2"/>
    </font>
    <font>
      <sz val="11"/>
      <name val="Arial"/>
      <family val="2"/>
    </font>
    <font>
      <u/>
      <sz val="8"/>
      <color indexed="12"/>
      <name val="Arial"/>
      <family val="2"/>
    </font>
    <font>
      <b/>
      <sz val="12"/>
      <name val="Times New Roman"/>
      <family val="1"/>
    </font>
    <font>
      <b/>
      <i/>
      <u/>
      <sz val="10"/>
      <name val="Arial"/>
      <family val="2"/>
    </font>
    <font>
      <b/>
      <sz val="10"/>
      <name val="Arial"/>
      <family val="2"/>
    </font>
    <font>
      <u/>
      <sz val="10"/>
      <color indexed="10"/>
      <name val="Arial"/>
      <family val="2"/>
    </font>
    <font>
      <sz val="12"/>
      <name val="Times New Roman"/>
      <family val="1"/>
    </font>
    <font>
      <b/>
      <sz val="12"/>
      <name val="Arial Black"/>
      <family val="2"/>
    </font>
    <font>
      <sz val="10"/>
      <name val="Arial"/>
      <family val="2"/>
    </font>
    <font>
      <b/>
      <i/>
      <u/>
      <sz val="10"/>
      <name val="Arial"/>
      <family val="2"/>
    </font>
    <font>
      <b/>
      <sz val="10"/>
      <color rgb="FFFF0000"/>
      <name val="Arial"/>
      <family val="2"/>
    </font>
    <font>
      <b/>
      <i/>
      <sz val="10"/>
      <name val="Arial"/>
      <family val="2"/>
    </font>
    <font>
      <strike/>
      <sz val="12"/>
      <name val="Times New Roman"/>
      <family val="1"/>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42"/>
        <bgColor indexed="64"/>
      </patternFill>
    </fill>
    <fill>
      <patternFill patternType="solid">
        <fgColor indexed="41"/>
        <bgColor indexed="64"/>
      </patternFill>
    </fill>
    <fill>
      <patternFill patternType="solid">
        <fgColor indexed="13"/>
        <bgColor indexed="64"/>
      </patternFill>
    </fill>
    <fill>
      <patternFill patternType="solid">
        <fgColor indexed="22"/>
        <bgColor indexed="64"/>
      </patternFill>
    </fill>
    <fill>
      <patternFill patternType="solid">
        <fgColor indexed="52"/>
        <bgColor indexed="64"/>
      </patternFill>
    </fill>
    <fill>
      <patternFill patternType="solid">
        <fgColor indexed="43"/>
        <bgColor indexed="64"/>
      </patternFill>
    </fill>
    <fill>
      <patternFill patternType="solid">
        <fgColor indexed="9"/>
        <bgColor indexed="64"/>
      </patternFill>
    </fill>
    <fill>
      <patternFill patternType="solid">
        <fgColor indexed="51"/>
        <bgColor indexed="64"/>
      </patternFill>
    </fill>
    <fill>
      <patternFill patternType="solid">
        <fgColor rgb="FF92D050"/>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theme="9" tint="-0.249977111117893"/>
        <bgColor indexed="64"/>
      </patternFill>
    </fill>
  </fills>
  <borders count="1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diagonal/>
    </border>
  </borders>
  <cellStyleXfs count="62">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20" borderId="1" applyNumberFormat="0" applyAlignment="0" applyProtection="0"/>
    <xf numFmtId="0" fontId="8" fillId="20" borderId="2" applyNumberFormat="0" applyAlignment="0" applyProtection="0"/>
    <xf numFmtId="0" fontId="9" fillId="7"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0" fontId="12" fillId="4" borderId="0" applyNumberFormat="0" applyBorder="0" applyAlignment="0" applyProtection="0"/>
    <xf numFmtId="0" fontId="4" fillId="0" borderId="0" applyNumberFormat="0" applyFill="0" applyBorder="0" applyAlignment="0" applyProtection="0">
      <alignment vertical="top"/>
      <protection locked="0"/>
    </xf>
    <xf numFmtId="0" fontId="13" fillId="21" borderId="0" applyNumberFormat="0" applyBorder="0" applyAlignment="0" applyProtection="0"/>
    <xf numFmtId="0" fontId="2" fillId="22" borderId="4" applyNumberFormat="0" applyFont="0" applyAlignment="0" applyProtection="0"/>
    <xf numFmtId="0" fontId="14" fillId="3" borderId="0" applyNumberFormat="0" applyBorder="0" applyAlignment="0" applyProtection="0"/>
    <xf numFmtId="0" fontId="2" fillId="0" borderId="0"/>
    <xf numFmtId="0" fontId="15" fillId="0" borderId="0" applyNumberForma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23" borderId="9" applyNumberFormat="0" applyAlignment="0" applyProtection="0"/>
  </cellStyleXfs>
  <cellXfs count="262">
    <xf numFmtId="0" fontId="0" fillId="0" borderId="0" xfId="0"/>
    <xf numFmtId="0" fontId="2" fillId="0" borderId="0" xfId="0" applyFont="1" applyAlignment="1" applyProtection="1">
      <alignment horizontal="center"/>
    </xf>
    <xf numFmtId="0" fontId="0" fillId="0" borderId="0" xfId="0" applyAlignment="1">
      <alignment horizontal="left"/>
    </xf>
    <xf numFmtId="0" fontId="2" fillId="0" borderId="0" xfId="0" applyFont="1"/>
    <xf numFmtId="0" fontId="1" fillId="0" borderId="0" xfId="0" applyFont="1"/>
    <xf numFmtId="0" fontId="2" fillId="0" borderId="0" xfId="0" applyFont="1" applyAlignment="1">
      <alignment horizontal="center"/>
    </xf>
    <xf numFmtId="0" fontId="1" fillId="0" borderId="0" xfId="0" applyFont="1" applyAlignment="1">
      <alignment horizontal="center"/>
    </xf>
    <xf numFmtId="0" fontId="2" fillId="0" borderId="0" xfId="0" applyFont="1" applyAlignment="1">
      <alignment horizontal="left"/>
    </xf>
    <xf numFmtId="0" fontId="1" fillId="0" borderId="0" xfId="0" applyFont="1" applyFill="1"/>
    <xf numFmtId="0" fontId="2" fillId="0" borderId="0" xfId="0" applyFont="1" applyFill="1" applyBorder="1"/>
    <xf numFmtId="0" fontId="25" fillId="0" borderId="0" xfId="0" applyFont="1" applyFill="1" applyBorder="1"/>
    <xf numFmtId="0" fontId="0" fillId="0" borderId="0" xfId="0" applyAlignment="1">
      <alignment horizontal="center"/>
    </xf>
    <xf numFmtId="0" fontId="1" fillId="0" borderId="0" xfId="0" applyFont="1" applyAlignment="1">
      <alignment horizontal="left"/>
    </xf>
    <xf numFmtId="0" fontId="3" fillId="0" borderId="0" xfId="0" applyFont="1" applyFill="1" applyAlignment="1">
      <alignment horizontal="center"/>
    </xf>
    <xf numFmtId="0" fontId="3" fillId="0" borderId="0" xfId="0" applyFont="1" applyFill="1"/>
    <xf numFmtId="0" fontId="0" fillId="0" borderId="0" xfId="0" applyFill="1"/>
    <xf numFmtId="0" fontId="2" fillId="0" borderId="0" xfId="0" applyFont="1" applyFill="1" applyAlignment="1">
      <alignment horizontal="center"/>
    </xf>
    <xf numFmtId="0" fontId="2" fillId="0" borderId="0" xfId="0" applyFont="1" applyFill="1"/>
    <xf numFmtId="0" fontId="1" fillId="0" borderId="0" xfId="0" applyFont="1" applyFill="1" applyAlignment="1">
      <alignment horizontal="left"/>
    </xf>
    <xf numFmtId="0" fontId="0" fillId="0" borderId="0" xfId="0" applyNumberFormat="1" applyAlignment="1">
      <alignment horizontal="left"/>
    </xf>
    <xf numFmtId="0" fontId="28" fillId="0" borderId="0" xfId="0" applyFont="1" applyFill="1"/>
    <xf numFmtId="0" fontId="29" fillId="0" borderId="0" xfId="0" applyFont="1" applyFill="1"/>
    <xf numFmtId="0" fontId="29" fillId="0" borderId="0" xfId="0" applyFont="1" applyFill="1" applyAlignment="1">
      <alignment horizontal="left"/>
    </xf>
    <xf numFmtId="0" fontId="26" fillId="0" borderId="0" xfId="0" applyFont="1" applyFill="1" applyBorder="1" applyAlignment="1">
      <alignment horizontal="center"/>
    </xf>
    <xf numFmtId="0" fontId="26" fillId="0" borderId="0" xfId="0" applyFont="1" applyFill="1" applyBorder="1"/>
    <xf numFmtId="16" fontId="2" fillId="0" borderId="0" xfId="0" applyNumberFormat="1" applyFont="1" applyFill="1" applyBorder="1" applyAlignment="1">
      <alignment horizontal="center"/>
    </xf>
    <xf numFmtId="0" fontId="2" fillId="0" borderId="0" xfId="0" applyFont="1" applyFill="1" applyBorder="1" applyAlignment="1">
      <alignment horizontal="left"/>
    </xf>
    <xf numFmtId="16" fontId="25" fillId="0" borderId="0" xfId="0" applyNumberFormat="1" applyFont="1" applyFill="1" applyBorder="1" applyAlignment="1">
      <alignment horizontal="center"/>
    </xf>
    <xf numFmtId="0" fontId="2" fillId="0" borderId="0" xfId="0" applyFont="1" applyFill="1" applyBorder="1" applyAlignment="1">
      <alignment horizontal="center"/>
    </xf>
    <xf numFmtId="0" fontId="0" fillId="0" borderId="0" xfId="0" applyFill="1" applyBorder="1"/>
    <xf numFmtId="0" fontId="1" fillId="0" borderId="0" xfId="0" applyFont="1" applyFill="1" applyBorder="1" applyAlignment="1">
      <alignment horizontal="left"/>
    </xf>
    <xf numFmtId="14" fontId="25" fillId="0" borderId="0" xfId="0" applyNumberFormat="1" applyFont="1" applyFill="1" applyBorder="1" applyAlignment="1">
      <alignment horizontal="left"/>
    </xf>
    <xf numFmtId="14" fontId="23" fillId="0" borderId="0" xfId="0" applyNumberFormat="1" applyFont="1" applyFill="1" applyBorder="1"/>
    <xf numFmtId="16" fontId="23" fillId="0" borderId="0" xfId="0" applyNumberFormat="1" applyFont="1" applyFill="1" applyBorder="1" applyAlignment="1">
      <alignment horizontal="center"/>
    </xf>
    <xf numFmtId="0" fontId="23" fillId="0" borderId="0" xfId="0" applyFont="1" applyFill="1" applyBorder="1"/>
    <xf numFmtId="0" fontId="23" fillId="0" borderId="0" xfId="0" applyFont="1" applyFill="1" applyBorder="1" applyAlignment="1">
      <alignment horizontal="center"/>
    </xf>
    <xf numFmtId="16" fontId="23" fillId="0" borderId="0" xfId="0" applyNumberFormat="1" applyFont="1" applyFill="1" applyBorder="1"/>
    <xf numFmtId="14" fontId="23" fillId="0" borderId="0" xfId="0" applyNumberFormat="1" applyFont="1" applyFill="1" applyBorder="1" applyAlignment="1">
      <alignment horizontal="left"/>
    </xf>
    <xf numFmtId="20" fontId="1" fillId="0" borderId="0" xfId="0" applyNumberFormat="1" applyFont="1" applyAlignment="1">
      <alignment horizontal="left"/>
    </xf>
    <xf numFmtId="14" fontId="1" fillId="0" borderId="0" xfId="0" applyNumberFormat="1" applyFont="1" applyAlignment="1">
      <alignment horizontal="left"/>
    </xf>
    <xf numFmtId="0" fontId="1" fillId="0" borderId="0" xfId="0" applyNumberFormat="1" applyFont="1" applyAlignment="1">
      <alignment horizontal="center"/>
    </xf>
    <xf numFmtId="20" fontId="2" fillId="0" borderId="0" xfId="0" applyNumberFormat="1" applyFont="1" applyAlignment="1">
      <alignment horizontal="center"/>
    </xf>
    <xf numFmtId="20" fontId="1" fillId="0" borderId="0" xfId="0" applyNumberFormat="1" applyFont="1" applyAlignment="1">
      <alignment horizontal="center"/>
    </xf>
    <xf numFmtId="0" fontId="2" fillId="0" borderId="0" xfId="0" applyNumberFormat="1" applyFont="1" applyAlignment="1">
      <alignment horizontal="center"/>
    </xf>
    <xf numFmtId="0" fontId="0" fillId="0" borderId="0" xfId="0" applyNumberFormat="1" applyAlignment="1">
      <alignment horizontal="center"/>
    </xf>
    <xf numFmtId="0" fontId="0" fillId="24" borderId="0" xfId="0" applyFill="1"/>
    <xf numFmtId="20" fontId="2" fillId="0" borderId="0" xfId="0" applyNumberFormat="1" applyFont="1" applyAlignment="1">
      <alignment horizontal="left"/>
    </xf>
    <xf numFmtId="0" fontId="2" fillId="0" borderId="0" xfId="0" applyNumberFormat="1" applyFont="1" applyAlignment="1">
      <alignment horizontal="left"/>
    </xf>
    <xf numFmtId="0" fontId="1" fillId="26" borderId="0" xfId="0" applyFont="1" applyFill="1"/>
    <xf numFmtId="0" fontId="1" fillId="27" borderId="0" xfId="0" applyFont="1" applyFill="1"/>
    <xf numFmtId="0" fontId="1" fillId="28" borderId="0" xfId="0" applyFont="1" applyFill="1"/>
    <xf numFmtId="0" fontId="3" fillId="29" borderId="0" xfId="0" applyFont="1" applyFill="1" applyAlignment="1">
      <alignment horizontal="left"/>
    </xf>
    <xf numFmtId="0" fontId="27" fillId="29" borderId="0" xfId="0" applyFont="1" applyFill="1"/>
    <xf numFmtId="0" fontId="0" fillId="29" borderId="0" xfId="0" applyFill="1"/>
    <xf numFmtId="0" fontId="2" fillId="0" borderId="0" xfId="0" applyFont="1" applyFill="1" applyBorder="1" applyAlignment="1">
      <alignment horizontal="right"/>
    </xf>
    <xf numFmtId="0" fontId="3" fillId="0" borderId="0" xfId="0" applyFont="1" applyFill="1" applyAlignment="1">
      <alignment horizontal="left"/>
    </xf>
    <xf numFmtId="0" fontId="31" fillId="0" borderId="0" xfId="0" applyFont="1"/>
    <xf numFmtId="0" fontId="0" fillId="29" borderId="0" xfId="0" applyFill="1" applyBorder="1"/>
    <xf numFmtId="0" fontId="3" fillId="0" borderId="0" xfId="0" applyFont="1"/>
    <xf numFmtId="0" fontId="2" fillId="0" borderId="0" xfId="0" applyFont="1" applyAlignment="1">
      <alignment wrapText="1"/>
    </xf>
    <xf numFmtId="0" fontId="37" fillId="0" borderId="0" xfId="49" applyFont="1" applyAlignment="1" applyProtection="1"/>
    <xf numFmtId="0" fontId="30" fillId="0" borderId="0" xfId="0" applyFont="1"/>
    <xf numFmtId="0" fontId="30" fillId="0" borderId="0" xfId="0" applyFont="1" applyAlignment="1">
      <alignment horizontal="left"/>
    </xf>
    <xf numFmtId="0" fontId="38" fillId="0" borderId="0" xfId="0" applyFont="1" applyAlignment="1">
      <alignment horizontal="left" indent="15"/>
    </xf>
    <xf numFmtId="0" fontId="37" fillId="0" borderId="0" xfId="49" applyFont="1" applyAlignment="1" applyProtection="1">
      <alignment horizontal="left"/>
    </xf>
    <xf numFmtId="0" fontId="4" fillId="0" borderId="0" xfId="49" applyAlignment="1" applyProtection="1"/>
    <xf numFmtId="0" fontId="0" fillId="0" borderId="10" xfId="0" applyBorder="1" applyAlignment="1">
      <alignment horizontal="center"/>
    </xf>
    <xf numFmtId="0" fontId="24" fillId="0" borderId="0" xfId="0" applyFont="1" applyFill="1" applyBorder="1"/>
    <xf numFmtId="0" fontId="24" fillId="0" borderId="0" xfId="0" applyFont="1" applyFill="1" applyBorder="1" applyAlignment="1">
      <alignment horizontal="center"/>
    </xf>
    <xf numFmtId="0" fontId="0" fillId="0" borderId="0" xfId="0" applyFill="1" applyBorder="1" applyAlignment="1">
      <alignment horizontal="center"/>
    </xf>
    <xf numFmtId="2" fontId="2" fillId="0" borderId="0" xfId="0" applyNumberFormat="1" applyFont="1" applyFill="1" applyBorder="1" applyAlignment="1">
      <alignment horizontal="center"/>
    </xf>
    <xf numFmtId="0" fontId="32" fillId="0" borderId="0" xfId="0" applyFont="1" applyFill="1" applyBorder="1"/>
    <xf numFmtId="0" fontId="33" fillId="0" borderId="0" xfId="0" applyFont="1" applyFill="1" applyBorder="1" applyAlignment="1"/>
    <xf numFmtId="0" fontId="34" fillId="0" borderId="0" xfId="0" applyFont="1" applyFill="1" applyBorder="1" applyAlignment="1">
      <alignment horizontal="left"/>
    </xf>
    <xf numFmtId="0" fontId="35" fillId="0" borderId="0" xfId="0" applyFont="1" applyFill="1" applyBorder="1" applyAlignment="1"/>
    <xf numFmtId="0" fontId="36" fillId="0" borderId="0" xfId="0" applyFont="1" applyFill="1" applyBorder="1" applyAlignment="1"/>
    <xf numFmtId="0" fontId="1" fillId="0" borderId="0" xfId="0" applyNumberFormat="1" applyFont="1" applyAlignment="1">
      <alignment horizontal="left"/>
    </xf>
    <xf numFmtId="16" fontId="2" fillId="0" borderId="0" xfId="0" applyNumberFormat="1" applyFont="1" applyAlignment="1">
      <alignment horizontal="left"/>
    </xf>
    <xf numFmtId="15" fontId="1" fillId="0" borderId="0" xfId="0" applyNumberFormat="1" applyFont="1" applyAlignment="1">
      <alignment horizontal="left"/>
    </xf>
    <xf numFmtId="0" fontId="0" fillId="29" borderId="12" xfId="0" applyFill="1" applyBorder="1"/>
    <xf numFmtId="0" fontId="2" fillId="29" borderId="12" xfId="0" applyFont="1" applyFill="1" applyBorder="1" applyAlignment="1">
      <alignment horizontal="left"/>
    </xf>
    <xf numFmtId="0" fontId="2" fillId="29" borderId="0" xfId="0" applyFont="1" applyFill="1" applyBorder="1" applyAlignment="1">
      <alignment horizontal="left"/>
    </xf>
    <xf numFmtId="0" fontId="0" fillId="24" borderId="0" xfId="0" applyFill="1" applyBorder="1"/>
    <xf numFmtId="0" fontId="2" fillId="24" borderId="0" xfId="0" applyFont="1" applyFill="1" applyBorder="1" applyAlignment="1">
      <alignment horizontal="left"/>
    </xf>
    <xf numFmtId="0" fontId="0" fillId="0" borderId="0" xfId="0" applyFont="1" applyFill="1" applyBorder="1"/>
    <xf numFmtId="0" fontId="25" fillId="0" borderId="0" xfId="0" applyFont="1" applyFill="1" applyBorder="1" applyAlignment="1">
      <alignment horizontal="left"/>
    </xf>
    <xf numFmtId="0" fontId="22" fillId="0" borderId="0" xfId="0" applyFont="1" applyFill="1" applyBorder="1"/>
    <xf numFmtId="0" fontId="23" fillId="0" borderId="0" xfId="0" applyFont="1" applyFill="1" applyBorder="1" applyAlignment="1">
      <alignment horizontal="left"/>
    </xf>
    <xf numFmtId="0" fontId="0" fillId="30" borderId="0" xfId="0" applyFill="1"/>
    <xf numFmtId="0" fontId="2" fillId="30" borderId="0" xfId="0" applyFont="1" applyFill="1" applyBorder="1" applyAlignment="1">
      <alignment horizontal="right"/>
    </xf>
    <xf numFmtId="0" fontId="1" fillId="30" borderId="0" xfId="0" applyFont="1" applyFill="1" applyBorder="1" applyAlignment="1">
      <alignment horizontal="left"/>
    </xf>
    <xf numFmtId="0" fontId="0" fillId="30" borderId="0" xfId="0" applyFill="1" applyBorder="1"/>
    <xf numFmtId="0" fontId="2" fillId="30" borderId="0" xfId="0" applyFont="1" applyFill="1" applyBorder="1" applyAlignment="1">
      <alignment horizontal="left"/>
    </xf>
    <xf numFmtId="0" fontId="2" fillId="30" borderId="0" xfId="0" applyFont="1" applyFill="1" applyBorder="1"/>
    <xf numFmtId="0" fontId="2" fillId="30" borderId="0" xfId="0" applyFont="1" applyFill="1" applyAlignment="1">
      <alignment horizontal="right"/>
    </xf>
    <xf numFmtId="0" fontId="1" fillId="30" borderId="0" xfId="0" applyFont="1" applyFill="1" applyAlignment="1">
      <alignment horizontal="left"/>
    </xf>
    <xf numFmtId="0" fontId="1" fillId="30" borderId="0" xfId="0" applyFont="1" applyFill="1"/>
    <xf numFmtId="0" fontId="24" fillId="30" borderId="0" xfId="0" applyFont="1" applyFill="1" applyBorder="1"/>
    <xf numFmtId="0" fontId="23" fillId="30" borderId="0" xfId="0" applyFont="1" applyFill="1"/>
    <xf numFmtId="0" fontId="1" fillId="30" borderId="0" xfId="0" applyFont="1" applyFill="1" applyBorder="1"/>
    <xf numFmtId="0" fontId="0" fillId="30" borderId="0" xfId="0" applyFill="1" applyBorder="1" applyAlignment="1">
      <alignment horizontal="center"/>
    </xf>
    <xf numFmtId="0" fontId="40" fillId="0" borderId="0" xfId="0" applyFont="1"/>
    <xf numFmtId="164" fontId="1" fillId="0" borderId="0" xfId="0" applyNumberFormat="1" applyFont="1" applyAlignment="1">
      <alignment horizontal="left"/>
    </xf>
    <xf numFmtId="0" fontId="23" fillId="0" borderId="0" xfId="0" applyFont="1" applyFill="1" applyAlignment="1">
      <alignment wrapText="1"/>
    </xf>
    <xf numFmtId="0" fontId="42" fillId="0" borderId="0" xfId="0" applyFont="1"/>
    <xf numFmtId="0" fontId="43" fillId="0" borderId="0" xfId="0" applyFont="1"/>
    <xf numFmtId="0" fontId="2" fillId="0" borderId="0" xfId="0" applyFont="1" applyAlignment="1">
      <alignment horizontal="right"/>
    </xf>
    <xf numFmtId="14" fontId="2" fillId="0" borderId="0" xfId="0" applyNumberFormat="1" applyFont="1"/>
    <xf numFmtId="0" fontId="25" fillId="0" borderId="0" xfId="0" applyFont="1" applyAlignment="1">
      <alignment vertical="top" wrapText="1"/>
    </xf>
    <xf numFmtId="0" fontId="40" fillId="0" borderId="0" xfId="53" applyFont="1"/>
    <xf numFmtId="0" fontId="2" fillId="0" borderId="0" xfId="53" applyFont="1" applyAlignment="1">
      <alignment horizontal="center"/>
    </xf>
    <xf numFmtId="0" fontId="2" fillId="0" borderId="0" xfId="53" applyFont="1"/>
    <xf numFmtId="0" fontId="2" fillId="0" borderId="0" xfId="53" applyFont="1" applyFill="1"/>
    <xf numFmtId="0" fontId="40" fillId="0" borderId="0" xfId="53" applyFont="1" applyAlignment="1">
      <alignment horizontal="center"/>
    </xf>
    <xf numFmtId="0" fontId="40" fillId="0" borderId="0" xfId="53" applyFont="1" applyFill="1"/>
    <xf numFmtId="0" fontId="2" fillId="0" borderId="0" xfId="53" applyFont="1" applyAlignment="1">
      <alignment horizontal="left"/>
    </xf>
    <xf numFmtId="0" fontId="23" fillId="0" borderId="0" xfId="53" applyFont="1" applyFill="1" applyBorder="1" applyAlignment="1">
      <alignment horizontal="center"/>
    </xf>
    <xf numFmtId="0" fontId="2" fillId="26" borderId="0" xfId="53" applyFont="1" applyFill="1" applyAlignment="1">
      <alignment horizontal="center"/>
    </xf>
    <xf numFmtId="0" fontId="40" fillId="24" borderId="0" xfId="53" applyFont="1" applyFill="1" applyBorder="1" applyAlignment="1">
      <alignment horizontal="center"/>
    </xf>
    <xf numFmtId="0" fontId="40" fillId="25" borderId="0" xfId="53" applyFont="1" applyFill="1" applyBorder="1" applyAlignment="1">
      <alignment horizontal="center"/>
    </xf>
    <xf numFmtId="0" fontId="40" fillId="31" borderId="0" xfId="53" applyFont="1" applyFill="1" applyBorder="1" applyAlignment="1">
      <alignment horizontal="center"/>
    </xf>
    <xf numFmtId="0" fontId="23" fillId="0" borderId="0" xfId="53" applyFont="1" applyFill="1"/>
    <xf numFmtId="0" fontId="40" fillId="0" borderId="0" xfId="53" applyFont="1" applyFill="1" applyBorder="1" applyAlignment="1">
      <alignment horizontal="center"/>
    </xf>
    <xf numFmtId="0" fontId="2" fillId="0" borderId="0" xfId="53" applyFont="1" applyAlignment="1"/>
    <xf numFmtId="0" fontId="23" fillId="0" borderId="0" xfId="53" applyFont="1" applyFill="1" applyAlignment="1">
      <alignment horizontal="center"/>
    </xf>
    <xf numFmtId="0" fontId="2" fillId="0" borderId="0" xfId="53" applyFont="1" applyFill="1" applyAlignment="1">
      <alignment horizontal="left"/>
    </xf>
    <xf numFmtId="0" fontId="2" fillId="0" borderId="0" xfId="53" applyFont="1" applyFill="1" applyAlignment="1">
      <alignment horizontal="center"/>
    </xf>
    <xf numFmtId="0" fontId="2" fillId="0" borderId="0" xfId="53" applyFont="1" applyFill="1" applyBorder="1"/>
    <xf numFmtId="165" fontId="2" fillId="0" borderId="13" xfId="53" applyNumberFormat="1" applyFont="1" applyFill="1" applyBorder="1" applyAlignment="1">
      <alignment horizontal="left"/>
    </xf>
    <xf numFmtId="0" fontId="2" fillId="0" borderId="0" xfId="53" applyFont="1" applyFill="1" applyBorder="1" applyAlignment="1">
      <alignment horizontal="left"/>
    </xf>
    <xf numFmtId="165" fontId="2" fillId="0" borderId="0" xfId="53" applyNumberFormat="1" applyFont="1" applyFill="1" applyBorder="1" applyAlignment="1">
      <alignment horizontal="left"/>
    </xf>
    <xf numFmtId="0" fontId="2" fillId="0" borderId="14" xfId="53" applyFont="1" applyFill="1" applyBorder="1" applyAlignment="1">
      <alignment horizontal="left"/>
    </xf>
    <xf numFmtId="0" fontId="2" fillId="0" borderId="15" xfId="53" applyFont="1" applyBorder="1"/>
    <xf numFmtId="16" fontId="2" fillId="0" borderId="0" xfId="53" applyNumberFormat="1" applyFont="1" applyFill="1"/>
    <xf numFmtId="0" fontId="2" fillId="0" borderId="0" xfId="53" applyFont="1" applyFill="1" applyBorder="1" applyAlignment="1">
      <alignment horizontal="center"/>
    </xf>
    <xf numFmtId="0" fontId="23" fillId="0" borderId="0" xfId="53" applyFont="1" applyFill="1" applyBorder="1"/>
    <xf numFmtId="0" fontId="40" fillId="0" borderId="0" xfId="53" applyFont="1" applyFill="1" applyAlignment="1">
      <alignment horizontal="center"/>
    </xf>
    <xf numFmtId="16" fontId="2" fillId="0" borderId="0" xfId="53" applyNumberFormat="1" applyFont="1" applyFill="1" applyBorder="1"/>
    <xf numFmtId="0" fontId="2" fillId="0" borderId="0" xfId="53" applyFont="1" applyBorder="1"/>
    <xf numFmtId="0" fontId="30" fillId="0" borderId="0" xfId="53" applyFont="1" applyBorder="1"/>
    <xf numFmtId="0" fontId="40" fillId="0" borderId="0" xfId="53" applyFont="1" applyBorder="1"/>
    <xf numFmtId="16" fontId="2" fillId="0" borderId="0" xfId="53" applyNumberFormat="1" applyFont="1" applyAlignment="1">
      <alignment horizontal="center"/>
    </xf>
    <xf numFmtId="0" fontId="40" fillId="26" borderId="0" xfId="53" applyFont="1" applyFill="1" applyAlignment="1">
      <alignment horizontal="center"/>
    </xf>
    <xf numFmtId="0" fontId="38" fillId="26" borderId="0" xfId="53" applyFont="1" applyFill="1"/>
    <xf numFmtId="0" fontId="40" fillId="26" borderId="0" xfId="53" applyFont="1" applyFill="1"/>
    <xf numFmtId="0" fontId="42" fillId="0" borderId="0" xfId="53" applyFont="1"/>
    <xf numFmtId="0" fontId="42" fillId="0" borderId="0" xfId="53" applyFont="1" applyFill="1"/>
    <xf numFmtId="165" fontId="40" fillId="0" borderId="0" xfId="53" applyNumberFormat="1" applyFont="1" applyFill="1" applyBorder="1" applyAlignment="1">
      <alignment horizontal="left"/>
    </xf>
    <xf numFmtId="0" fontId="40" fillId="0" borderId="0" xfId="53" applyFont="1" applyFill="1" applyBorder="1" applyAlignment="1">
      <alignment horizontal="left"/>
    </xf>
    <xf numFmtId="16" fontId="40" fillId="0" borderId="0" xfId="53" applyNumberFormat="1" applyFont="1" applyFill="1" applyBorder="1"/>
    <xf numFmtId="0" fontId="40" fillId="32" borderId="13" xfId="53" applyFont="1" applyFill="1" applyBorder="1"/>
    <xf numFmtId="0" fontId="40" fillId="32" borderId="14" xfId="53" applyFont="1" applyFill="1" applyBorder="1"/>
    <xf numFmtId="164" fontId="44" fillId="0" borderId="0" xfId="0" applyNumberFormat="1" applyFont="1" applyAlignment="1">
      <alignment horizontal="center"/>
    </xf>
    <xf numFmtId="0" fontId="0" fillId="0" borderId="10" xfId="0" applyBorder="1" applyAlignment="1">
      <alignment horizontal="left"/>
    </xf>
    <xf numFmtId="15" fontId="26" fillId="0" borderId="0" xfId="0" applyNumberFormat="1" applyFont="1" applyAlignment="1">
      <alignment horizontal="left"/>
    </xf>
    <xf numFmtId="0" fontId="45" fillId="0" borderId="0" xfId="0" applyFont="1" applyAlignment="1">
      <alignment horizontal="left"/>
    </xf>
    <xf numFmtId="49" fontId="1" fillId="0" borderId="0" xfId="0" applyNumberFormat="1" applyFont="1" applyAlignment="1">
      <alignment horizontal="center"/>
    </xf>
    <xf numFmtId="49" fontId="0" fillId="0" borderId="0" xfId="0" applyNumberFormat="1" applyAlignment="1">
      <alignment horizontal="center"/>
    </xf>
    <xf numFmtId="49" fontId="2" fillId="0" borderId="0" xfId="0" applyNumberFormat="1" applyFont="1" applyAlignment="1">
      <alignment horizontal="center"/>
    </xf>
    <xf numFmtId="0" fontId="27" fillId="0" borderId="0" xfId="0" applyFont="1"/>
    <xf numFmtId="0" fontId="2" fillId="26" borderId="0" xfId="0" applyFont="1" applyFill="1" applyAlignment="1">
      <alignment wrapText="1"/>
    </xf>
    <xf numFmtId="0" fontId="1" fillId="0" borderId="0" xfId="53" applyFont="1"/>
    <xf numFmtId="0" fontId="1" fillId="0" borderId="0" xfId="0" applyFont="1" applyBorder="1"/>
    <xf numFmtId="0" fontId="2" fillId="29" borderId="0" xfId="0" applyFont="1" applyFill="1" applyBorder="1"/>
    <xf numFmtId="0" fontId="1" fillId="0" borderId="0" xfId="53" applyFont="1"/>
    <xf numFmtId="165" fontId="46" fillId="0" borderId="0" xfId="53" applyNumberFormat="1" applyFont="1" applyFill="1" applyBorder="1" applyAlignment="1">
      <alignment horizontal="center" wrapText="1"/>
    </xf>
    <xf numFmtId="0" fontId="46" fillId="0" borderId="0" xfId="53" applyFont="1" applyFill="1" applyBorder="1" applyAlignment="1">
      <alignment horizontal="center"/>
    </xf>
    <xf numFmtId="0" fontId="2" fillId="0" borderId="0" xfId="0" applyFont="1" applyAlignment="1">
      <alignment horizontal="left" wrapText="1"/>
    </xf>
    <xf numFmtId="0" fontId="46" fillId="0" borderId="14" xfId="53" applyFont="1" applyFill="1" applyBorder="1" applyAlignment="1">
      <alignment horizontal="left"/>
    </xf>
    <xf numFmtId="15" fontId="40" fillId="0" borderId="16" xfId="53" applyNumberFormat="1" applyFont="1" applyBorder="1" applyAlignment="1">
      <alignment horizontal="center"/>
    </xf>
    <xf numFmtId="0" fontId="2" fillId="0" borderId="16" xfId="53" applyFont="1" applyBorder="1" applyAlignment="1">
      <alignment horizontal="center"/>
    </xf>
    <xf numFmtId="0" fontId="42" fillId="0" borderId="16" xfId="53" applyFont="1" applyBorder="1"/>
    <xf numFmtId="0" fontId="42" fillId="0" borderId="16" xfId="53" applyFont="1" applyFill="1" applyBorder="1"/>
    <xf numFmtId="0" fontId="2" fillId="0" borderId="16" xfId="53" applyFont="1" applyBorder="1"/>
    <xf numFmtId="0" fontId="1" fillId="0" borderId="11" xfId="53" applyFont="1" applyBorder="1" applyAlignment="1">
      <alignment horizontal="center"/>
    </xf>
    <xf numFmtId="0" fontId="2" fillId="0" borderId="11" xfId="53" applyFont="1" applyBorder="1" applyAlignment="1">
      <alignment horizontal="center"/>
    </xf>
    <xf numFmtId="0" fontId="38" fillId="0" borderId="16" xfId="53" applyFont="1" applyFill="1" applyBorder="1"/>
    <xf numFmtId="0" fontId="1" fillId="0" borderId="11" xfId="53" applyFont="1" applyBorder="1" applyAlignment="1">
      <alignment horizontal="left"/>
    </xf>
    <xf numFmtId="0" fontId="2" fillId="0" borderId="0" xfId="53" applyFont="1" applyFill="1" applyAlignment="1"/>
    <xf numFmtId="0" fontId="47" fillId="0" borderId="0" xfId="0" applyFont="1" applyAlignment="1">
      <alignment horizontal="left"/>
    </xf>
    <xf numFmtId="0" fontId="2" fillId="0" borderId="0" xfId="0" applyFont="1" applyFill="1" applyAlignment="1">
      <alignment horizontal="left"/>
    </xf>
    <xf numFmtId="0" fontId="1" fillId="26" borderId="15" xfId="53" applyFont="1" applyFill="1" applyBorder="1" applyAlignment="1">
      <alignment horizontal="center"/>
    </xf>
    <xf numFmtId="0" fontId="2" fillId="29" borderId="12" xfId="0" applyFont="1" applyFill="1" applyBorder="1"/>
    <xf numFmtId="15" fontId="1" fillId="0" borderId="16" xfId="53" applyNumberFormat="1" applyFont="1" applyFill="1" applyBorder="1" applyAlignment="1">
      <alignment horizontal="left"/>
    </xf>
    <xf numFmtId="0" fontId="2" fillId="0" borderId="16" xfId="53" applyFont="1" applyFill="1" applyBorder="1" applyAlignment="1">
      <alignment horizontal="center"/>
    </xf>
    <xf numFmtId="0" fontId="2" fillId="0" borderId="16" xfId="53" applyFont="1" applyFill="1" applyBorder="1"/>
    <xf numFmtId="0" fontId="1" fillId="0" borderId="11" xfId="53" applyFont="1" applyFill="1" applyBorder="1" applyAlignment="1">
      <alignment horizontal="left"/>
    </xf>
    <xf numFmtId="0" fontId="2" fillId="0" borderId="11" xfId="53" applyFont="1" applyFill="1" applyBorder="1" applyAlignment="1">
      <alignment horizontal="center"/>
    </xf>
    <xf numFmtId="0" fontId="40" fillId="0" borderId="11" xfId="53" applyFont="1" applyFill="1" applyBorder="1"/>
    <xf numFmtId="0" fontId="38" fillId="0" borderId="11" xfId="53" applyFont="1" applyFill="1" applyBorder="1"/>
    <xf numFmtId="0" fontId="2" fillId="0" borderId="11" xfId="53" applyFont="1" applyFill="1" applyBorder="1"/>
    <xf numFmtId="0" fontId="2" fillId="34" borderId="0" xfId="0" applyFont="1" applyFill="1" applyAlignment="1">
      <alignment horizontal="left"/>
    </xf>
    <xf numFmtId="0" fontId="2" fillId="33" borderId="0" xfId="0" applyFont="1" applyFill="1" applyAlignment="1">
      <alignment horizontal="left"/>
    </xf>
    <xf numFmtId="0" fontId="2" fillId="35" borderId="0" xfId="0" applyFont="1" applyFill="1" applyAlignment="1">
      <alignment horizontal="left"/>
    </xf>
    <xf numFmtId="0" fontId="0" fillId="33" borderId="0" xfId="0" applyFill="1" applyAlignment="1">
      <alignment horizontal="left"/>
    </xf>
    <xf numFmtId="0" fontId="0" fillId="35" borderId="0" xfId="0" applyFill="1" applyAlignment="1">
      <alignment horizontal="left"/>
    </xf>
    <xf numFmtId="0" fontId="0" fillId="34" borderId="0" xfId="0" applyFill="1" applyAlignment="1">
      <alignment horizontal="left"/>
    </xf>
    <xf numFmtId="0" fontId="2" fillId="25" borderId="0" xfId="0" applyFont="1" applyFill="1"/>
    <xf numFmtId="0" fontId="1" fillId="0" borderId="0" xfId="53" applyFont="1" applyFill="1" applyBorder="1" applyAlignment="1">
      <alignment horizontal="center"/>
    </xf>
    <xf numFmtId="0" fontId="1" fillId="32" borderId="15" xfId="53" applyFont="1" applyFill="1" applyBorder="1"/>
    <xf numFmtId="15" fontId="1" fillId="26" borderId="0" xfId="53" applyNumberFormat="1" applyFont="1" applyFill="1" applyAlignment="1">
      <alignment horizontal="left"/>
    </xf>
    <xf numFmtId="164" fontId="2" fillId="0" borderId="0" xfId="53" applyNumberFormat="1" applyFont="1" applyAlignment="1">
      <alignment horizontal="center"/>
    </xf>
    <xf numFmtId="0" fontId="2" fillId="0" borderId="0" xfId="53" applyNumberFormat="1" applyAlignment="1">
      <alignment horizontal="center"/>
    </xf>
    <xf numFmtId="0" fontId="2" fillId="0" borderId="0" xfId="53" applyAlignment="1">
      <alignment horizontal="center"/>
    </xf>
    <xf numFmtId="0" fontId="1" fillId="0" borderId="0" xfId="53" applyFont="1" applyAlignment="1">
      <alignment horizontal="center"/>
    </xf>
    <xf numFmtId="0" fontId="1" fillId="0" borderId="0" xfId="53" applyFont="1" applyAlignment="1">
      <alignment horizontal="left"/>
    </xf>
    <xf numFmtId="0" fontId="2" fillId="0" borderId="0" xfId="53"/>
    <xf numFmtId="164" fontId="1" fillId="0" borderId="0" xfId="53" applyNumberFormat="1" applyFont="1" applyAlignment="1">
      <alignment horizontal="left"/>
    </xf>
    <xf numFmtId="0" fontId="1" fillId="0" borderId="0" xfId="53" applyNumberFormat="1" applyFont="1" applyAlignment="1">
      <alignment horizontal="left"/>
    </xf>
    <xf numFmtId="0" fontId="2" fillId="0" borderId="10" xfId="53" applyBorder="1" applyAlignment="1">
      <alignment horizontal="center"/>
    </xf>
    <xf numFmtId="0" fontId="2" fillId="0" borderId="10" xfId="53" applyBorder="1" applyAlignment="1">
      <alignment horizontal="left"/>
    </xf>
    <xf numFmtId="15" fontId="1" fillId="0" borderId="0" xfId="53" applyNumberFormat="1" applyFont="1" applyAlignment="1">
      <alignment horizontal="left"/>
    </xf>
    <xf numFmtId="0" fontId="2" fillId="0" borderId="0" xfId="53" applyAlignment="1">
      <alignment horizontal="left"/>
    </xf>
    <xf numFmtId="15" fontId="26" fillId="0" borderId="0" xfId="53" applyNumberFormat="1" applyFont="1" applyAlignment="1">
      <alignment horizontal="left"/>
    </xf>
    <xf numFmtId="0" fontId="1" fillId="0" borderId="0" xfId="53" applyFont="1" applyBorder="1"/>
    <xf numFmtId="0" fontId="39" fillId="0" borderId="0" xfId="53" applyFont="1" applyAlignment="1">
      <alignment horizontal="left"/>
    </xf>
    <xf numFmtId="0" fontId="1" fillId="0" borderId="0" xfId="53" applyNumberFormat="1" applyFont="1" applyAlignment="1">
      <alignment horizontal="center"/>
    </xf>
    <xf numFmtId="49" fontId="1" fillId="0" borderId="0" xfId="53" applyNumberFormat="1" applyFont="1" applyAlignment="1">
      <alignment horizontal="center"/>
    </xf>
    <xf numFmtId="0" fontId="2" fillId="0" borderId="0" xfId="53" applyNumberFormat="1" applyFont="1" applyAlignment="1">
      <alignment horizontal="center"/>
    </xf>
    <xf numFmtId="49" fontId="2" fillId="0" borderId="0" xfId="53" applyNumberFormat="1" applyAlignment="1">
      <alignment horizontal="center"/>
    </xf>
    <xf numFmtId="0" fontId="2" fillId="0" borderId="0" xfId="53" applyFont="1" applyBorder="1" applyAlignment="1" applyProtection="1">
      <alignment horizontal="center"/>
    </xf>
    <xf numFmtId="0" fontId="2" fillId="0" borderId="0" xfId="53" applyBorder="1" applyAlignment="1">
      <alignment horizontal="center"/>
    </xf>
    <xf numFmtId="49" fontId="2" fillId="0" borderId="0" xfId="53" applyNumberFormat="1" applyFont="1" applyAlignment="1">
      <alignment horizontal="center"/>
    </xf>
    <xf numFmtId="0" fontId="2" fillId="0" borderId="0" xfId="53" applyFont="1" applyBorder="1" applyAlignment="1">
      <alignment horizontal="center"/>
    </xf>
    <xf numFmtId="0" fontId="2" fillId="0" borderId="0" xfId="53" applyBorder="1"/>
    <xf numFmtId="164" fontId="2" fillId="0" borderId="0" xfId="53" applyNumberFormat="1" applyFont="1" applyFill="1" applyAlignment="1">
      <alignment horizontal="center"/>
    </xf>
    <xf numFmtId="0" fontId="2" fillId="0" borderId="0" xfId="53" applyNumberFormat="1" applyFont="1" applyFill="1" applyAlignment="1">
      <alignment horizontal="center"/>
    </xf>
    <xf numFmtId="0" fontId="2" fillId="0" borderId="0" xfId="53" applyFill="1" applyAlignment="1">
      <alignment horizontal="left"/>
    </xf>
    <xf numFmtId="49" fontId="2" fillId="0" borderId="0" xfId="53" applyNumberFormat="1" applyFill="1" applyAlignment="1">
      <alignment horizontal="center"/>
    </xf>
    <xf numFmtId="0" fontId="2" fillId="0" borderId="0" xfId="53" applyFont="1" applyFill="1" applyBorder="1" applyAlignment="1" applyProtection="1">
      <alignment horizontal="center"/>
    </xf>
    <xf numFmtId="0" fontId="2" fillId="0" borderId="0" xfId="53" applyFill="1" applyBorder="1" applyAlignment="1">
      <alignment horizontal="center"/>
    </xf>
    <xf numFmtId="0" fontId="2" fillId="0" borderId="0" xfId="53" applyFill="1" applyBorder="1"/>
    <xf numFmtId="0" fontId="1" fillId="0" borderId="0" xfId="53" applyFont="1" applyFill="1" applyBorder="1"/>
    <xf numFmtId="0" fontId="1" fillId="0" borderId="0" xfId="53" applyFont="1" applyFill="1"/>
    <xf numFmtId="49" fontId="2" fillId="0" borderId="0" xfId="53" applyNumberFormat="1" applyFont="1" applyFill="1" applyAlignment="1">
      <alignment horizontal="center"/>
    </xf>
    <xf numFmtId="0" fontId="2" fillId="0" borderId="0" xfId="53" applyFill="1"/>
    <xf numFmtId="0" fontId="2" fillId="0" borderId="0" xfId="53" applyNumberFormat="1" applyFont="1" applyFill="1" applyBorder="1" applyAlignment="1">
      <alignment horizontal="center"/>
    </xf>
    <xf numFmtId="0" fontId="2" fillId="0" borderId="0" xfId="53" applyFill="1" applyBorder="1" applyAlignment="1">
      <alignment horizontal="left"/>
    </xf>
    <xf numFmtId="49" fontId="2" fillId="0" borderId="0" xfId="53" applyNumberFormat="1" applyFill="1" applyBorder="1" applyAlignment="1">
      <alignment horizontal="center"/>
    </xf>
    <xf numFmtId="0" fontId="1" fillId="0" borderId="0" xfId="53" applyFont="1" applyBorder="1" applyAlignment="1">
      <alignment horizontal="center"/>
    </xf>
    <xf numFmtId="0" fontId="1" fillId="0" borderId="0" xfId="53" applyFont="1" applyBorder="1" applyAlignment="1">
      <alignment horizontal="left"/>
    </xf>
    <xf numFmtId="0" fontId="1" fillId="0" borderId="0" xfId="0" applyFont="1" applyFill="1" applyBorder="1"/>
    <xf numFmtId="0" fontId="2" fillId="33" borderId="0" xfId="53" applyFont="1" applyFill="1" applyAlignment="1">
      <alignment horizontal="left"/>
    </xf>
    <xf numFmtId="0" fontId="2" fillId="34" borderId="0" xfId="53" applyFont="1" applyFill="1" applyAlignment="1">
      <alignment horizontal="left"/>
    </xf>
    <xf numFmtId="0" fontId="2" fillId="36" borderId="0" xfId="53" applyFont="1" applyFill="1" applyAlignment="1"/>
    <xf numFmtId="0" fontId="2" fillId="36" borderId="0" xfId="53" applyFont="1" applyFill="1" applyAlignment="1">
      <alignment horizontal="left"/>
    </xf>
    <xf numFmtId="0" fontId="2" fillId="34" borderId="0" xfId="53" applyFont="1" applyFill="1"/>
    <xf numFmtId="0" fontId="2" fillId="33" borderId="0" xfId="53" applyFont="1" applyFill="1"/>
    <xf numFmtId="0" fontId="2" fillId="0" borderId="0" xfId="53" applyFont="1" applyFill="1" applyBorder="1" applyAlignment="1"/>
    <xf numFmtId="0" fontId="46" fillId="0" borderId="0" xfId="0" applyFont="1" applyAlignment="1">
      <alignment horizontal="left"/>
    </xf>
    <xf numFmtId="0" fontId="46" fillId="26" borderId="15" xfId="53" applyFont="1" applyFill="1" applyBorder="1" applyAlignment="1">
      <alignment horizontal="center"/>
    </xf>
    <xf numFmtId="0" fontId="1" fillId="0" borderId="11" xfId="53" applyFont="1" applyFill="1" applyBorder="1"/>
    <xf numFmtId="0" fontId="42" fillId="0" borderId="11" xfId="53" applyFont="1" applyFill="1" applyBorder="1"/>
    <xf numFmtId="164" fontId="46" fillId="0" borderId="0" xfId="0" applyNumberFormat="1" applyFont="1" applyAlignment="1">
      <alignment horizontal="center"/>
    </xf>
    <xf numFmtId="165" fontId="1" fillId="26" borderId="13" xfId="53" applyNumberFormat="1" applyFont="1" applyFill="1" applyBorder="1" applyAlignment="1">
      <alignment horizontal="center" vertical="center" wrapText="1"/>
    </xf>
    <xf numFmtId="165" fontId="1" fillId="26" borderId="14" xfId="53" applyNumberFormat="1" applyFont="1" applyFill="1" applyBorder="1" applyAlignment="1">
      <alignment horizontal="center" vertical="center" wrapText="1"/>
    </xf>
    <xf numFmtId="0" fontId="1" fillId="0" borderId="0" xfId="53" applyFont="1" applyFill="1" applyBorder="1" applyAlignment="1">
      <alignment horizontal="center" vertical="center" wrapText="1"/>
    </xf>
    <xf numFmtId="165" fontId="46" fillId="0" borderId="0" xfId="53" applyNumberFormat="1" applyFont="1" applyFill="1" applyBorder="1" applyAlignment="1">
      <alignment horizontal="center" wrapText="1"/>
    </xf>
    <xf numFmtId="165" fontId="1" fillId="0" borderId="0" xfId="53" applyNumberFormat="1" applyFont="1" applyFill="1" applyBorder="1" applyAlignment="1">
      <alignment horizontal="center" vertical="top" wrapText="1"/>
    </xf>
    <xf numFmtId="165" fontId="46" fillId="0" borderId="0" xfId="53" applyNumberFormat="1" applyFont="1" applyFill="1" applyBorder="1" applyAlignment="1">
      <alignment horizontal="center" vertical="center" wrapText="1"/>
    </xf>
    <xf numFmtId="165" fontId="40" fillId="0" borderId="0" xfId="53" applyNumberFormat="1" applyFont="1" applyFill="1" applyBorder="1" applyAlignment="1">
      <alignment horizontal="center" vertical="center" wrapText="1"/>
    </xf>
    <xf numFmtId="0" fontId="3" fillId="29" borderId="0" xfId="0" applyFont="1" applyFill="1" applyAlignment="1">
      <alignment horizontal="left"/>
    </xf>
  </cellXfs>
  <cellStyles count="62">
    <cellStyle name="20 % - Akzent1" xfId="1"/>
    <cellStyle name="20 % - Akzent2" xfId="2"/>
    <cellStyle name="20 % - Akzent3" xfId="3"/>
    <cellStyle name="20 % - Akzent4" xfId="4"/>
    <cellStyle name="20 % - Akzent5" xfId="5"/>
    <cellStyle name="20 % - Akzent6" xfId="6"/>
    <cellStyle name="20% - Akzent1" xfId="7"/>
    <cellStyle name="20% - Akzent2" xfId="8"/>
    <cellStyle name="20% - Akzent3" xfId="9"/>
    <cellStyle name="20% - Akzent4" xfId="10"/>
    <cellStyle name="20% - Akzent5" xfId="11"/>
    <cellStyle name="20% - Akzent6" xfId="12"/>
    <cellStyle name="40 % - Akzent1" xfId="13"/>
    <cellStyle name="40 % - Akzent2" xfId="14"/>
    <cellStyle name="40 % - Akzent3" xfId="15"/>
    <cellStyle name="40 % - Akzent4" xfId="16"/>
    <cellStyle name="40 % - Akzent5" xfId="17"/>
    <cellStyle name="40 % - Akzent6" xfId="18"/>
    <cellStyle name="40% - Akzent1" xfId="19"/>
    <cellStyle name="40% - Akzent2" xfId="20"/>
    <cellStyle name="40% - Akzent3" xfId="21"/>
    <cellStyle name="40% - Akzent4" xfId="22"/>
    <cellStyle name="40% - Akzent5" xfId="23"/>
    <cellStyle name="40% - Akzent6" xfId="24"/>
    <cellStyle name="60 % - Akzent1" xfId="25"/>
    <cellStyle name="60 % - Akzent2" xfId="26"/>
    <cellStyle name="60 % - Akzent3" xfId="27"/>
    <cellStyle name="60 % - Akzent4" xfId="28"/>
    <cellStyle name="60 % - Akzent5" xfId="29"/>
    <cellStyle name="60 % - Akzent6" xfId="30"/>
    <cellStyle name="60% - Akzent1" xfId="31"/>
    <cellStyle name="60% - Akzent2" xfId="32"/>
    <cellStyle name="60% - Akzent3" xfId="33"/>
    <cellStyle name="60% - Akzent4" xfId="34"/>
    <cellStyle name="60% - Akzent5" xfId="35"/>
    <cellStyle name="60% - Akzent6" xfId="36"/>
    <cellStyle name="Akzent1" xfId="37" builtinId="29" customBuiltin="1"/>
    <cellStyle name="Akzent2" xfId="38" builtinId="33" customBuiltin="1"/>
    <cellStyle name="Akzent3" xfId="39" builtinId="37" customBuiltin="1"/>
    <cellStyle name="Akzent4" xfId="40" builtinId="41" customBuiltin="1"/>
    <cellStyle name="Akzent5" xfId="41" builtinId="45" customBuiltin="1"/>
    <cellStyle name="Akzent6" xfId="42" builtinId="49" customBuiltin="1"/>
    <cellStyle name="Ausgabe" xfId="43" builtinId="21" customBuiltin="1"/>
    <cellStyle name="Berechnung" xfId="44" builtinId="22" customBuiltin="1"/>
    <cellStyle name="Eingabe" xfId="45" builtinId="20" customBuiltin="1"/>
    <cellStyle name="Ergebnis" xfId="46" builtinId="25" customBuiltin="1"/>
    <cellStyle name="Erklärender Text" xfId="47" builtinId="53" customBuiltin="1"/>
    <cellStyle name="Gut" xfId="48" builtinId="26" customBuiltin="1"/>
    <cellStyle name="Link" xfId="49" builtinId="8"/>
    <cellStyle name="Neutral" xfId="50" builtinId="28" customBuiltin="1"/>
    <cellStyle name="Notiz" xfId="51" builtinId="10" customBuiltin="1"/>
    <cellStyle name="Schlecht" xfId="52" builtinId="27" customBuiltin="1"/>
    <cellStyle name="Standard" xfId="0" builtinId="0"/>
    <cellStyle name="Standard 2" xfId="53"/>
    <cellStyle name="Überschrift" xfId="54" builtinId="15" customBuiltin="1"/>
    <cellStyle name="Überschrift 1" xfId="55" builtinId="16" customBuiltin="1"/>
    <cellStyle name="Überschrift 2" xfId="56" builtinId="17" customBuiltin="1"/>
    <cellStyle name="Überschrift 3" xfId="57" builtinId="18" customBuiltin="1"/>
    <cellStyle name="Überschrift 4" xfId="58" builtinId="19" customBuiltin="1"/>
    <cellStyle name="Verknüpfte Zelle" xfId="59" builtinId="24" customBuiltin="1"/>
    <cellStyle name="Warnender Text" xfId="60" builtinId="11" customBuiltin="1"/>
    <cellStyle name="Zelle überprüfen" xfId="61" builtinId="23" customBuiltin="1"/>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3706090</xdr:colOff>
      <xdr:row>0</xdr:row>
      <xdr:rowOff>8659</xdr:rowOff>
    </xdr:from>
    <xdr:to>
      <xdr:col>2</xdr:col>
      <xdr:colOff>770658</xdr:colOff>
      <xdr:row>4</xdr:row>
      <xdr:rowOff>33770</xdr:rowOff>
    </xdr:to>
    <xdr:pic>
      <xdr:nvPicPr>
        <xdr:cNvPr id="18479" name="Grafik 2" descr="stb_verband">
          <a:extLst>
            <a:ext uri="{FF2B5EF4-FFF2-40B4-BE49-F238E27FC236}">
              <a16:creationId xmlns:a16="http://schemas.microsoft.com/office/drawing/2014/main" id="{00000000-0008-0000-0000-00002F4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46863" y="8659"/>
          <a:ext cx="2398568" cy="6832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161925</xdr:colOff>
      <xdr:row>0</xdr:row>
      <xdr:rowOff>104775</xdr:rowOff>
    </xdr:from>
    <xdr:to>
      <xdr:col>14</xdr:col>
      <xdr:colOff>609600</xdr:colOff>
      <xdr:row>6</xdr:row>
      <xdr:rowOff>95250</xdr:rowOff>
    </xdr:to>
    <xdr:pic>
      <xdr:nvPicPr>
        <xdr:cNvPr id="28692" name="Grafik 1" descr="stb_verband">
          <a:extLst>
            <a:ext uri="{FF2B5EF4-FFF2-40B4-BE49-F238E27FC236}">
              <a16:creationId xmlns:a16="http://schemas.microsoft.com/office/drawing/2014/main" id="{00000000-0008-0000-0100-0000147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25075" y="104775"/>
          <a:ext cx="215265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ngeheuert@t-online.d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G41"/>
  <sheetViews>
    <sheetView view="pageLayout" topLeftCell="A10" zoomScaleNormal="80" zoomScaleSheetLayoutView="100" workbookViewId="0">
      <selection activeCell="B32" sqref="B32"/>
    </sheetView>
  </sheetViews>
  <sheetFormatPr baseColWidth="10" defaultRowHeight="12.75" x14ac:dyDescent="0.2"/>
  <cols>
    <col min="1" max="1" width="9.140625" customWidth="1"/>
    <col min="2" max="2" width="76.140625" customWidth="1"/>
  </cols>
  <sheetData>
    <row r="1" spans="1:3" x14ac:dyDescent="0.2">
      <c r="A1" s="3" t="s">
        <v>107</v>
      </c>
      <c r="B1" s="3"/>
      <c r="C1" s="3"/>
    </row>
    <row r="2" spans="1:3" x14ac:dyDescent="0.2">
      <c r="A2" s="3" t="s">
        <v>59</v>
      </c>
      <c r="B2" s="3"/>
      <c r="C2" s="3"/>
    </row>
    <row r="3" spans="1:3" x14ac:dyDescent="0.2">
      <c r="A3" s="3" t="s">
        <v>60</v>
      </c>
      <c r="B3" s="3"/>
      <c r="C3" s="3"/>
    </row>
    <row r="4" spans="1:3" x14ac:dyDescent="0.2">
      <c r="A4" s="3" t="s">
        <v>61</v>
      </c>
      <c r="B4" s="3"/>
      <c r="C4" s="3"/>
    </row>
    <row r="5" spans="1:3" x14ac:dyDescent="0.2">
      <c r="A5" s="3" t="s">
        <v>62</v>
      </c>
      <c r="B5" s="3"/>
      <c r="C5" s="3"/>
    </row>
    <row r="6" spans="1:3" x14ac:dyDescent="0.2">
      <c r="A6" s="3"/>
      <c r="B6" s="3"/>
      <c r="C6" s="3"/>
    </row>
    <row r="7" spans="1:3" x14ac:dyDescent="0.2">
      <c r="A7" s="3"/>
      <c r="B7" s="3"/>
      <c r="C7" s="3"/>
    </row>
    <row r="8" spans="1:3" x14ac:dyDescent="0.2">
      <c r="A8" s="3"/>
      <c r="B8" s="106" t="s">
        <v>63</v>
      </c>
      <c r="C8" s="107">
        <f ca="1">TODAY()</f>
        <v>42178</v>
      </c>
    </row>
    <row r="9" spans="1:3" x14ac:dyDescent="0.2">
      <c r="A9" s="3"/>
      <c r="B9" s="3" t="s">
        <v>37</v>
      </c>
      <c r="C9" s="3"/>
    </row>
    <row r="10" spans="1:3" s="15" customFormat="1" x14ac:dyDescent="0.2">
      <c r="A10" s="17" t="s">
        <v>64</v>
      </c>
      <c r="B10" s="17" t="s">
        <v>65</v>
      </c>
      <c r="C10" s="17" t="s">
        <v>38</v>
      </c>
    </row>
    <row r="11" spans="1:3" x14ac:dyDescent="0.2">
      <c r="A11" s="3"/>
      <c r="B11" s="3" t="s">
        <v>66</v>
      </c>
      <c r="C11" s="3"/>
    </row>
    <row r="12" spans="1:3" x14ac:dyDescent="0.2">
      <c r="A12" s="3"/>
      <c r="B12" s="3"/>
      <c r="C12" s="3"/>
    </row>
    <row r="13" spans="1:3" ht="83.25" customHeight="1" x14ac:dyDescent="0.4">
      <c r="B13" s="105" t="s">
        <v>123</v>
      </c>
    </row>
    <row r="14" spans="1:3" ht="19.5" customHeight="1" x14ac:dyDescent="0.25">
      <c r="A14" s="104"/>
    </row>
    <row r="15" spans="1:3" ht="15.75" customHeight="1" x14ac:dyDescent="0.2">
      <c r="B15" s="59" t="s">
        <v>67</v>
      </c>
    </row>
    <row r="16" spans="1:3" ht="15.75" customHeight="1" x14ac:dyDescent="0.25">
      <c r="A16" s="104"/>
    </row>
    <row r="17" spans="2:7" ht="78.75" customHeight="1" x14ac:dyDescent="0.2">
      <c r="B17" s="167" t="s">
        <v>124</v>
      </c>
    </row>
    <row r="18" spans="2:7" ht="34.5" customHeight="1" x14ac:dyDescent="0.2">
      <c r="B18" s="103" t="s">
        <v>117</v>
      </c>
      <c r="C18" s="60"/>
    </row>
    <row r="19" spans="2:7" ht="107.25" customHeight="1" x14ac:dyDescent="0.2">
      <c r="B19" s="108" t="s">
        <v>125</v>
      </c>
      <c r="C19" s="61"/>
    </row>
    <row r="20" spans="2:7" ht="4.5" customHeight="1" x14ac:dyDescent="0.2">
      <c r="B20" s="108"/>
      <c r="C20" s="61"/>
    </row>
    <row r="21" spans="2:7" ht="38.25" x14ac:dyDescent="0.2">
      <c r="B21" s="59" t="s">
        <v>111</v>
      </c>
      <c r="C21" s="61"/>
    </row>
    <row r="22" spans="2:7" ht="5.25" customHeight="1" x14ac:dyDescent="0.2">
      <c r="B22" s="59"/>
      <c r="C22" s="61"/>
    </row>
    <row r="23" spans="2:7" x14ac:dyDescent="0.2">
      <c r="B23" s="59" t="s">
        <v>69</v>
      </c>
      <c r="C23" s="61"/>
    </row>
    <row r="24" spans="2:7" ht="5.25" customHeight="1" x14ac:dyDescent="0.2">
      <c r="B24" s="59"/>
      <c r="C24" s="61"/>
    </row>
    <row r="25" spans="2:7" ht="66" customHeight="1" x14ac:dyDescent="0.2">
      <c r="B25" s="59" t="s">
        <v>108</v>
      </c>
      <c r="C25" s="61"/>
    </row>
    <row r="26" spans="2:7" ht="5.25" customHeight="1" x14ac:dyDescent="0.2">
      <c r="B26" s="59"/>
      <c r="C26" s="61"/>
    </row>
    <row r="27" spans="2:7" ht="42" customHeight="1" x14ac:dyDescent="0.2">
      <c r="B27" s="160" t="s">
        <v>109</v>
      </c>
      <c r="C27" s="61"/>
      <c r="G27" s="56"/>
    </row>
    <row r="28" spans="2:7" x14ac:dyDescent="0.2">
      <c r="B28" s="59"/>
      <c r="C28" s="60"/>
    </row>
    <row r="29" spans="2:7" x14ac:dyDescent="0.2">
      <c r="B29" s="59" t="s">
        <v>58</v>
      </c>
      <c r="C29" s="60"/>
    </row>
    <row r="30" spans="2:7" ht="9" customHeight="1" x14ac:dyDescent="0.2">
      <c r="B30" s="59"/>
      <c r="C30" s="60"/>
    </row>
    <row r="31" spans="2:7" ht="25.5" x14ac:dyDescent="0.2">
      <c r="B31" s="59" t="s">
        <v>126</v>
      </c>
      <c r="C31" s="62"/>
    </row>
    <row r="32" spans="2:7" ht="6.75" customHeight="1" x14ac:dyDescent="0.2">
      <c r="B32" s="59"/>
      <c r="C32" s="62"/>
    </row>
    <row r="33" spans="1:3" x14ac:dyDescent="0.2">
      <c r="B33" s="59"/>
      <c r="C33" s="62"/>
    </row>
    <row r="34" spans="1:3" ht="39" x14ac:dyDescent="0.25">
      <c r="A34" s="63"/>
      <c r="B34" s="59" t="s">
        <v>68</v>
      </c>
      <c r="C34" s="64"/>
    </row>
    <row r="35" spans="1:3" ht="15.75" x14ac:dyDescent="0.25">
      <c r="B35" s="63"/>
      <c r="C35" s="61"/>
    </row>
    <row r="36" spans="1:3" x14ac:dyDescent="0.2">
      <c r="B36" s="59" t="s">
        <v>110</v>
      </c>
      <c r="C36" s="60"/>
    </row>
    <row r="37" spans="1:3" x14ac:dyDescent="0.2">
      <c r="C37" s="60"/>
    </row>
    <row r="38" spans="1:3" x14ac:dyDescent="0.2">
      <c r="B38" s="3"/>
      <c r="C38" s="60"/>
    </row>
    <row r="39" spans="1:3" x14ac:dyDescent="0.2">
      <c r="B39" s="3"/>
      <c r="C39" s="65"/>
    </row>
    <row r="40" spans="1:3" x14ac:dyDescent="0.2">
      <c r="B40" s="3"/>
      <c r="C40" s="60"/>
    </row>
    <row r="41" spans="1:3" x14ac:dyDescent="0.2">
      <c r="B41" s="3"/>
    </row>
  </sheetData>
  <phoneticPr fontId="0" type="noConversion"/>
  <hyperlinks>
    <hyperlink ref="A5" r:id="rId1" display="angeheuert@t-online.de"/>
  </hyperlinks>
  <pageMargins left="0.7" right="0.7" top="0.75" bottom="0.75" header="0.3" footer="0.3"/>
  <pageSetup paperSize="9" scale="90"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F104"/>
  <sheetViews>
    <sheetView zoomScale="90" zoomScaleNormal="90" workbookViewId="0">
      <selection activeCell="D57" sqref="D57"/>
    </sheetView>
  </sheetViews>
  <sheetFormatPr baseColWidth="10" defaultRowHeight="12.75" x14ac:dyDescent="0.2"/>
  <cols>
    <col min="1" max="1" width="8.140625" style="201" customWidth="1"/>
    <col min="2" max="2" width="6.5703125" style="202" customWidth="1"/>
    <col min="3" max="3" width="18.28515625" style="203" customWidth="1"/>
    <col min="4" max="4" width="2.5703125" style="203" customWidth="1"/>
    <col min="5" max="5" width="2.5703125" style="212" customWidth="1"/>
    <col min="6" max="15" width="2.5703125" style="203" customWidth="1"/>
    <col min="16" max="16" width="18.28515625" style="203" customWidth="1"/>
    <col min="17" max="17" width="5.42578125" style="203" customWidth="1"/>
    <col min="18" max="18" width="1.140625" style="203" customWidth="1"/>
    <col min="19" max="19" width="6.140625" style="203" customWidth="1"/>
    <col min="20" max="20" width="1.7109375" style="203" customWidth="1"/>
    <col min="21" max="21" width="3.7109375" style="203" customWidth="1"/>
    <col min="22" max="22" width="2" style="203" customWidth="1"/>
    <col min="23" max="23" width="3" style="203" customWidth="1"/>
    <col min="24" max="24" width="12.7109375" style="203" hidden="1" customWidth="1"/>
    <col min="25" max="25" width="20.42578125" style="203" hidden="1" customWidth="1"/>
    <col min="26" max="16384" width="11.42578125" style="206"/>
  </cols>
  <sheetData>
    <row r="1" spans="1:32" x14ac:dyDescent="0.2">
      <c r="D1" s="204"/>
      <c r="E1" s="205"/>
      <c r="F1" s="205"/>
      <c r="G1" s="205"/>
      <c r="H1" s="205"/>
      <c r="I1" s="205"/>
      <c r="J1" s="205"/>
      <c r="K1" s="205"/>
      <c r="L1" s="205"/>
      <c r="M1" s="205"/>
      <c r="N1" s="205"/>
      <c r="O1" s="205"/>
      <c r="P1" s="206"/>
      <c r="Q1" s="204"/>
      <c r="R1" s="204" t="s">
        <v>13</v>
      </c>
      <c r="S1" s="204"/>
      <c r="U1" s="204"/>
      <c r="V1" s="204" t="s">
        <v>33</v>
      </c>
      <c r="W1" s="204"/>
    </row>
    <row r="2" spans="1:32" s="205" customFormat="1" x14ac:dyDescent="0.2">
      <c r="A2" s="207" t="s">
        <v>43</v>
      </c>
      <c r="B2" s="208"/>
      <c r="C2" s="125" t="s">
        <v>186</v>
      </c>
      <c r="D2" s="209" t="str">
        <f>$U$20</f>
        <v/>
      </c>
      <c r="E2" s="210" t="str">
        <f>$W$24</f>
        <v/>
      </c>
      <c r="F2" s="209" t="str">
        <f>$U$26</f>
        <v/>
      </c>
      <c r="G2" s="209" t="str">
        <f>$W$36</f>
        <v/>
      </c>
      <c r="H2" s="209" t="str">
        <f>$W$38</f>
        <v/>
      </c>
      <c r="I2" s="209" t="str">
        <f>$W$48</f>
        <v/>
      </c>
      <c r="J2" s="209" t="str">
        <f>$U$72</f>
        <v/>
      </c>
      <c r="K2" s="209" t="str">
        <f>$W$76</f>
        <v/>
      </c>
      <c r="L2" s="209" t="str">
        <f>$U$78</f>
        <v/>
      </c>
      <c r="M2" s="209" t="str">
        <f>$W$88</f>
        <v/>
      </c>
      <c r="N2" s="209" t="str">
        <f>$W$90</f>
        <v/>
      </c>
      <c r="O2" s="209" t="str">
        <f>$W$100</f>
        <v/>
      </c>
      <c r="P2" s="203"/>
      <c r="Q2" s="203" t="str">
        <f>IF(Q20="","",SUM($Q$20+$Q$26+$Q$72+$Q$78+$S$24+$S$36+$S$38+$S$48+$S$76+$S$88+$S$90+$S$100))</f>
        <v/>
      </c>
      <c r="R2" s="203" t="s">
        <v>34</v>
      </c>
      <c r="S2" s="203" t="str">
        <f>IF(Q20="","",SUM($S$20+$S$26+$S$72+$S$78+$Q$24+$Q$36+$Q$38+$Q$48+$Q$76+$Q$88+$Q$90+$Q$100))</f>
        <v/>
      </c>
      <c r="T2" s="203"/>
      <c r="U2" s="202" t="str">
        <f>IF(U20="","",SUM(X20+Y24+X26+Y36+Y38+Y48+X72+Y76+X78+Y88+Y90+Y100))</f>
        <v/>
      </c>
      <c r="V2" s="203" t="s">
        <v>34</v>
      </c>
      <c r="W2" s="203" t="str">
        <f>IF(Q20="","",SUM(Y20+X24+Y26++X36+X38+X48+Y72+X76+Y78+X88+X90+X100))</f>
        <v/>
      </c>
      <c r="X2" s="204"/>
      <c r="Y2" s="204"/>
    </row>
    <row r="3" spans="1:32" s="205" customFormat="1" x14ac:dyDescent="0.2">
      <c r="A3" s="207" t="s">
        <v>42</v>
      </c>
      <c r="B3" s="208"/>
      <c r="C3" s="125" t="s">
        <v>187</v>
      </c>
      <c r="D3" s="209" t="str">
        <f>$W$20</f>
        <v/>
      </c>
      <c r="E3" s="210" t="str">
        <f>$U$29</f>
        <v/>
      </c>
      <c r="F3" s="209" t="str">
        <f>$U$32</f>
        <v/>
      </c>
      <c r="G3" s="209" t="str">
        <f>$W$35</f>
        <v/>
      </c>
      <c r="H3" s="209" t="str">
        <f>$U$41</f>
        <v/>
      </c>
      <c r="I3" s="209" t="str">
        <f>$W$44</f>
        <v/>
      </c>
      <c r="J3" s="209" t="str">
        <f>$W$72</f>
        <v/>
      </c>
      <c r="K3" s="209" t="str">
        <f>$U$81</f>
        <v/>
      </c>
      <c r="L3" s="209" t="str">
        <f>$U$84</f>
        <v/>
      </c>
      <c r="M3" s="209" t="str">
        <f>$W$87</f>
        <v/>
      </c>
      <c r="N3" s="209" t="str">
        <f>$U$93</f>
        <v/>
      </c>
      <c r="O3" s="209" t="str">
        <f>$W$96</f>
        <v/>
      </c>
      <c r="P3" s="203"/>
      <c r="Q3" s="203" t="str">
        <f>IF(S20="","",SUM($S$20+$Q$29+$Q$32+$S$35+$Q$41++$S$44+$S$72+$Q$81+$Q$84+$S$87+$Q$93+$S$96))</f>
        <v/>
      </c>
      <c r="R3" s="203" t="s">
        <v>34</v>
      </c>
      <c r="S3" s="203" t="str">
        <f>IF(S20="","",SUM($Q$20+$S$29+$S$32+$Q$35+$S$41+$Q$44+$Q$72+$S$81+$S$84+$Q$87+$S$93+$Q$96))</f>
        <v/>
      </c>
      <c r="T3" s="203"/>
      <c r="U3" s="203" t="str">
        <f>IF(S20="","",SUM(Y20+X29+X32+Y35+X41+Y44+Y72+X81+X84+Y87+X93+Y96))</f>
        <v/>
      </c>
      <c r="V3" s="203" t="s">
        <v>34</v>
      </c>
      <c r="W3" s="203" t="str">
        <f>IF(Q20="","",SUM(X20+Y29+Y32+X35+Y41+X44+X72+Y81+Y84+X87+Y93+X96))</f>
        <v/>
      </c>
      <c r="X3" s="204"/>
      <c r="Y3" s="204"/>
    </row>
    <row r="4" spans="1:32" s="205" customFormat="1" x14ac:dyDescent="0.2">
      <c r="A4" s="207"/>
      <c r="B4" s="208"/>
      <c r="C4" s="112" t="s">
        <v>97</v>
      </c>
      <c r="D4" s="209" t="str">
        <f>$U$21</f>
        <v/>
      </c>
      <c r="E4" s="210" t="str">
        <f>$W$26</f>
        <v/>
      </c>
      <c r="F4" s="209" t="str">
        <f>$W$30</f>
        <v/>
      </c>
      <c r="G4" s="209" t="str">
        <f>$W$32</f>
        <v/>
      </c>
      <c r="H4" s="209" t="str">
        <f>$U$39</f>
        <v/>
      </c>
      <c r="I4" s="209" t="str">
        <f>$W$47</f>
        <v/>
      </c>
      <c r="J4" s="209" t="str">
        <f>$U$73</f>
        <v/>
      </c>
      <c r="K4" s="209" t="str">
        <f>$W$78</f>
        <v/>
      </c>
      <c r="L4" s="209" t="str">
        <f>$W$82</f>
        <v/>
      </c>
      <c r="M4" s="209" t="str">
        <f>$W$84</f>
        <v/>
      </c>
      <c r="N4" s="209" t="str">
        <f>$U$91</f>
        <v/>
      </c>
      <c r="O4" s="209" t="str">
        <f>$W$99</f>
        <v/>
      </c>
      <c r="P4" s="203"/>
      <c r="Q4" s="203" t="str">
        <f>IF(Q21="","",SUM($Q$21+$Q$39+$Q$73+$Q$91+$S$26+$S$30+$S$32+$S$47+$S$78+$S$82+$S$84+$S$99))</f>
        <v/>
      </c>
      <c r="R4" s="203" t="s">
        <v>34</v>
      </c>
      <c r="S4" s="203" t="str">
        <f>IF(S21="","",SUM($S$21+$S$39+$S$73+$S$91+$Q$26+$Q$30+$Q$32+$Q$47+$Q$78+$Q$82+$Q$84+$Q$99))</f>
        <v/>
      </c>
      <c r="T4" s="204"/>
      <c r="U4" s="203" t="str">
        <f>IF(Q21="","",SUM(X21+X39+X73+X91+Y26+Y30+Y32+Y47+Y78+Y82+Y84+Y99))</f>
        <v/>
      </c>
      <c r="V4" s="203" t="s">
        <v>34</v>
      </c>
      <c r="W4" s="203" t="str">
        <f>IF(W21="","",SUM(Y21+Y39+Y73+Y91+X26+X30+X32+X47+X78+X82+X84+X99))</f>
        <v/>
      </c>
      <c r="X4" s="204"/>
      <c r="Y4" s="204"/>
    </row>
    <row r="5" spans="1:32" s="205" customFormat="1" x14ac:dyDescent="0.2">
      <c r="A5" s="207"/>
      <c r="B5" s="208"/>
      <c r="C5" s="125" t="s">
        <v>135</v>
      </c>
      <c r="D5" s="209" t="str">
        <f>$W$21</f>
        <v/>
      </c>
      <c r="E5" s="210" t="str">
        <f>$W$27</f>
        <v/>
      </c>
      <c r="F5" s="209" t="str">
        <f>$W$33</f>
        <v/>
      </c>
      <c r="G5" s="209" t="str">
        <f>$U$36</f>
        <v/>
      </c>
      <c r="H5" s="209" t="str">
        <f>$U$42</f>
        <v/>
      </c>
      <c r="I5" s="209" t="str">
        <f>$U$44</f>
        <v/>
      </c>
      <c r="J5" s="209" t="str">
        <f>$W$73</f>
        <v/>
      </c>
      <c r="K5" s="209" t="str">
        <f>$W$79</f>
        <v/>
      </c>
      <c r="L5" s="209" t="str">
        <f>$W$85</f>
        <v/>
      </c>
      <c r="M5" s="209" t="str">
        <f>$U$88</f>
        <v/>
      </c>
      <c r="N5" s="209" t="str">
        <f>$U$94</f>
        <v/>
      </c>
      <c r="O5" s="209" t="str">
        <f>$U$96</f>
        <v/>
      </c>
      <c r="P5" s="203"/>
      <c r="Q5" s="203" t="str">
        <f>IF(Q20="","",SUM($Q$36+$Q$42+$Q$44+$Q$88+$Q$94+$Q$96+$S$21+$S$27+$S$33+$S$73+$S$79+$S$85))</f>
        <v/>
      </c>
      <c r="R5" s="203" t="s">
        <v>34</v>
      </c>
      <c r="S5" s="203" t="str">
        <f>IF(Q20="","",SUM($S$36+$S$42+$S$44+$S$88+$S$94+$S$96+$Q$21+$Q$27+$Q$33+$Q$73+$Q$79+Q85))</f>
        <v/>
      </c>
      <c r="T5" s="204"/>
      <c r="U5" s="203" t="str">
        <f>IF(Q20="","",SUM(X36+X42+X44+X88+X94+X96+Y21+Y27+Y33+Y73+Y79+Y85))</f>
        <v/>
      </c>
      <c r="V5" s="203" t="s">
        <v>34</v>
      </c>
      <c r="W5" s="203" t="str">
        <f>IF(Q20="","",SUM(Y36+Y42+Y44+Y88+Y94+Y96+X21+X27+X33+X73+X79+X85))</f>
        <v/>
      </c>
      <c r="X5" s="204"/>
      <c r="Y5" s="204"/>
    </row>
    <row r="6" spans="1:32" s="205" customFormat="1" x14ac:dyDescent="0.2">
      <c r="A6" s="207"/>
      <c r="B6" s="208"/>
      <c r="C6" s="112" t="s">
        <v>56</v>
      </c>
      <c r="D6" s="209" t="str">
        <f>$U$23</f>
        <v/>
      </c>
      <c r="E6" s="210" t="str">
        <f>$W$29</f>
        <v/>
      </c>
      <c r="F6" s="209" t="str">
        <f>$U$38</f>
        <v/>
      </c>
      <c r="G6" s="209" t="str">
        <f>$W$42</f>
        <v/>
      </c>
      <c r="H6" s="209" t="str">
        <f>$W$45</f>
        <v/>
      </c>
      <c r="I6" s="209" t="str">
        <f>$U$47</f>
        <v/>
      </c>
      <c r="J6" s="209" t="str">
        <f>$U$75</f>
        <v/>
      </c>
      <c r="K6" s="209" t="str">
        <f>$W$81</f>
        <v/>
      </c>
      <c r="L6" s="209" t="str">
        <f>$U$90</f>
        <v/>
      </c>
      <c r="M6" s="209" t="str">
        <f>$W$94</f>
        <v/>
      </c>
      <c r="N6" s="209" t="str">
        <f>$W$97</f>
        <v/>
      </c>
      <c r="O6" s="209" t="str">
        <f>$U$99</f>
        <v/>
      </c>
      <c r="P6" s="203"/>
      <c r="Q6" s="203" t="str">
        <f>IF(Q20="","",SUM($Q$23+$Q$38+$Q$47+$Q$75+$Q$90+$Q$99+$S$29+$S$42+$S$45+$S$81+$S$94+$S$97))</f>
        <v/>
      </c>
      <c r="R6" s="203" t="s">
        <v>34</v>
      </c>
      <c r="S6" s="203" t="str">
        <f>IF(Q20="","",SUM($S$23+$S$38+$S$47+$S$75+$S$90+$S$99+$Q$29+$Q$42+$Q$45+$Q$81+$Q$94+$Q$97))</f>
        <v/>
      </c>
      <c r="T6" s="204"/>
      <c r="U6" s="203" t="str">
        <f>IF(Q20="","",SUM(X23+X38+X47+X75+X90+X99+Y29+Y42+Y45+Y81+Y94+Y97))</f>
        <v/>
      </c>
      <c r="V6" s="203" t="s">
        <v>34</v>
      </c>
      <c r="W6" s="203" t="str">
        <f>IF(Q20="","",SUM(Y23+Y38+Y47+Y75+Y90+Y99+X29+X42+X45+X81+X94+X97))</f>
        <v/>
      </c>
      <c r="X6" s="204"/>
      <c r="Y6" s="204"/>
    </row>
    <row r="7" spans="1:32" s="205" customFormat="1" x14ac:dyDescent="0.2">
      <c r="A7" s="207"/>
      <c r="B7" s="208"/>
      <c r="C7" s="178" t="s">
        <v>5</v>
      </c>
      <c r="D7" s="209" t="str">
        <f>$W$23</f>
        <v/>
      </c>
      <c r="E7" s="210" t="str">
        <f>$U$27</f>
        <v/>
      </c>
      <c r="F7" s="209" t="str">
        <f>$W$39</f>
        <v/>
      </c>
      <c r="G7" s="209" t="str">
        <f>$W$41</f>
        <v/>
      </c>
      <c r="H7" s="209" t="str">
        <f>$U$48</f>
        <v/>
      </c>
      <c r="I7" s="209" t="str">
        <f>$W$50</f>
        <v/>
      </c>
      <c r="J7" s="209" t="str">
        <f>$W$75</f>
        <v/>
      </c>
      <c r="K7" s="209" t="str">
        <f>$U$79</f>
        <v/>
      </c>
      <c r="L7" s="209" t="str">
        <f>$W$91</f>
        <v/>
      </c>
      <c r="M7" s="209" t="str">
        <f>$W$93</f>
        <v/>
      </c>
      <c r="N7" s="209" t="str">
        <f>$U$100</f>
        <v/>
      </c>
      <c r="O7" s="209" t="str">
        <f>$W$102</f>
        <v/>
      </c>
      <c r="P7" s="203"/>
      <c r="Q7" s="203" t="str">
        <f>IF(Q20="","",SUM($Q$27+$Q$48+$Q$79+$Q$100+$S$23+$S$39+$S$41+$S$50+$S$75+$S$91+$S$93+$S$102))</f>
        <v/>
      </c>
      <c r="R7" s="203" t="s">
        <v>34</v>
      </c>
      <c r="S7" s="203" t="str">
        <f>IF(Q20="","",SUM($S$27+$S$48+$S$79+$S$100+$Q$23+$Q$39+$Q$41+$Q$50+$Q$75+$Q$91+$Q$93+$Q$102))</f>
        <v/>
      </c>
      <c r="T7" s="204"/>
      <c r="U7" s="203" t="str">
        <f>IF(Q20="","",SUM(X27+X48+X79+X100+Y23+Y39+Y41+Y50+Y75+Y91+Y93+Y102))</f>
        <v/>
      </c>
      <c r="V7" s="203" t="s">
        <v>34</v>
      </c>
      <c r="W7" s="203" t="str">
        <f>IF(Q20="","",SUM(Y27+Y48+Y79+Y100+X23+X39+X41+X50+X75+X91+X93+X102))</f>
        <v/>
      </c>
      <c r="X7" s="204"/>
      <c r="Y7" s="204"/>
    </row>
    <row r="8" spans="1:32" s="205" customFormat="1" x14ac:dyDescent="0.2">
      <c r="A8" s="207"/>
      <c r="B8" s="208"/>
      <c r="C8" s="178" t="s">
        <v>128</v>
      </c>
      <c r="D8" s="209" t="str">
        <f>$U$24</f>
        <v/>
      </c>
      <c r="E8" s="210" t="str">
        <f>$U$30</f>
        <v/>
      </c>
      <c r="F8" s="209" t="str">
        <f>$U$33</f>
        <v/>
      </c>
      <c r="G8" s="209" t="str">
        <f>$U$35</f>
        <v/>
      </c>
      <c r="H8" s="209" t="str">
        <f>$U$45</f>
        <v/>
      </c>
      <c r="I8" s="209" t="str">
        <f>$U$50</f>
        <v/>
      </c>
      <c r="J8" s="209" t="str">
        <f>$U$76</f>
        <v/>
      </c>
      <c r="K8" s="209" t="str">
        <f>$U$82</f>
        <v/>
      </c>
      <c r="L8" s="209" t="str">
        <f>$U$85</f>
        <v/>
      </c>
      <c r="M8" s="209" t="str">
        <f>$U$87</f>
        <v/>
      </c>
      <c r="N8" s="209" t="str">
        <f>$U$97</f>
        <v/>
      </c>
      <c r="O8" s="209" t="str">
        <f>$U$102</f>
        <v/>
      </c>
      <c r="P8" s="203"/>
      <c r="Q8" s="203" t="str">
        <f>IF(Q20="","",SUM($Q$24+$Q$30+$Q$33+$Q$35+$Q$45+$Q$50+$Q$76+$Q$82+$Q$85+$Q$87+$Q$97+$Q$102))</f>
        <v/>
      </c>
      <c r="R8" s="110" t="s">
        <v>34</v>
      </c>
      <c r="S8" s="203" t="str">
        <f>IF(Q20="","",SUM($S$24+$S$30+$S$33+$S$35+$S$45+$S$50+$S$76+$S$82+$S$85+$S$87+$S$97+$S$102))</f>
        <v/>
      </c>
      <c r="T8" s="204"/>
      <c r="U8" s="203" t="str">
        <f>IF(Q20="","",SUM(X24+X30+X33+X35+X45+X50+X76+X82+X85+X87+X97+X102))</f>
        <v/>
      </c>
      <c r="V8" s="110" t="s">
        <v>34</v>
      </c>
      <c r="W8" s="203" t="str">
        <f>IF(Q20="","",SUM(Y24+Y30+Y33+Y35+Y45+Y50+Y76+Y82+Y85+Y87+Y97+Y102))</f>
        <v/>
      </c>
      <c r="X8" s="204"/>
      <c r="Y8" s="204"/>
    </row>
    <row r="9" spans="1:32" s="205" customFormat="1" x14ac:dyDescent="0.2">
      <c r="A9" s="207"/>
      <c r="B9" s="208"/>
      <c r="C9" s="211"/>
      <c r="D9" s="203"/>
      <c r="E9" s="212"/>
      <c r="F9" s="203"/>
      <c r="G9" s="203"/>
      <c r="H9" s="203"/>
      <c r="I9" s="203"/>
      <c r="J9" s="203"/>
      <c r="K9" s="203"/>
      <c r="L9" s="203"/>
      <c r="M9" s="203"/>
      <c r="N9" s="203"/>
      <c r="O9" s="203"/>
      <c r="P9" s="203"/>
      <c r="Q9" s="203">
        <f>SUM(Q2:Q8)</f>
        <v>0</v>
      </c>
      <c r="R9" s="203" t="s">
        <v>34</v>
      </c>
      <c r="S9" s="203">
        <f>SUM(S2:S8)</f>
        <v>0</v>
      </c>
      <c r="T9" s="203"/>
      <c r="U9" s="203">
        <f>SUM(U2:U8)</f>
        <v>0</v>
      </c>
      <c r="V9" s="203" t="s">
        <v>34</v>
      </c>
      <c r="W9" s="203">
        <f>SUM(W2:Y8)</f>
        <v>0</v>
      </c>
      <c r="X9" s="204"/>
      <c r="Y9" s="204"/>
    </row>
    <row r="10" spans="1:32" s="205" customFormat="1" x14ac:dyDescent="0.2">
      <c r="A10" s="207" t="s">
        <v>22</v>
      </c>
      <c r="B10" s="208"/>
      <c r="C10" s="154" t="s">
        <v>179</v>
      </c>
      <c r="D10" s="204"/>
      <c r="X10" s="204"/>
      <c r="Y10" s="204"/>
    </row>
    <row r="11" spans="1:32" s="205" customFormat="1" x14ac:dyDescent="0.2">
      <c r="A11" s="207" t="s">
        <v>23</v>
      </c>
      <c r="B11" s="208"/>
      <c r="C11" s="4" t="s">
        <v>184</v>
      </c>
      <c r="D11" s="204"/>
      <c r="E11" s="215"/>
      <c r="F11" s="215"/>
      <c r="G11" s="215"/>
      <c r="H11" s="215"/>
      <c r="I11" s="215"/>
      <c r="J11" s="215"/>
      <c r="K11" s="215"/>
      <c r="L11" s="215"/>
      <c r="M11" s="215"/>
      <c r="N11" s="215"/>
      <c r="O11" s="215"/>
      <c r="Q11" s="204"/>
      <c r="R11" s="204"/>
      <c r="S11" s="204"/>
      <c r="T11" s="204"/>
      <c r="U11" s="204"/>
      <c r="V11" s="204"/>
      <c r="W11" s="204"/>
      <c r="X11" s="204"/>
      <c r="Y11" s="204"/>
    </row>
    <row r="12" spans="1:32" s="205" customFormat="1" x14ac:dyDescent="0.2">
      <c r="A12" s="207" t="s">
        <v>24</v>
      </c>
      <c r="B12" s="208"/>
      <c r="C12" s="12" t="s">
        <v>104</v>
      </c>
      <c r="D12" s="204"/>
      <c r="Q12" s="204"/>
      <c r="R12" s="204"/>
      <c r="S12" s="204"/>
      <c r="T12" s="204"/>
      <c r="U12" s="204"/>
      <c r="V12" s="204"/>
      <c r="W12" s="204"/>
      <c r="X12" s="204"/>
      <c r="Y12" s="204"/>
      <c r="AA12" s="203"/>
      <c r="AB12" s="203"/>
      <c r="AC12" s="203"/>
      <c r="AD12" s="204"/>
      <c r="AE12" s="203"/>
      <c r="AF12" s="203"/>
    </row>
    <row r="13" spans="1:32" s="205" customFormat="1" x14ac:dyDescent="0.2">
      <c r="A13" s="207" t="s">
        <v>25</v>
      </c>
      <c r="B13" s="208"/>
      <c r="C13" s="12" t="s">
        <v>103</v>
      </c>
      <c r="D13" s="204"/>
      <c r="Q13" s="204"/>
      <c r="R13" s="204"/>
      <c r="S13" s="204"/>
      <c r="T13" s="204"/>
      <c r="U13" s="204"/>
      <c r="V13" s="204"/>
      <c r="W13" s="204"/>
      <c r="X13" s="204"/>
      <c r="Y13" s="204"/>
    </row>
    <row r="14" spans="1:32" s="205" customFormat="1" x14ac:dyDescent="0.2">
      <c r="A14" s="207" t="s">
        <v>100</v>
      </c>
      <c r="B14" s="208"/>
      <c r="C14" s="12" t="s">
        <v>185</v>
      </c>
      <c r="D14" s="204"/>
      <c r="Q14" s="204"/>
      <c r="R14" s="204"/>
      <c r="S14" s="204"/>
      <c r="T14" s="204"/>
      <c r="U14" s="204"/>
      <c r="V14" s="204"/>
      <c r="W14" s="204"/>
      <c r="X14" s="204"/>
      <c r="Y14" s="204"/>
    </row>
    <row r="15" spans="1:32" s="205" customFormat="1" x14ac:dyDescent="0.2">
      <c r="A15" s="207" t="s">
        <v>101</v>
      </c>
      <c r="B15" s="208"/>
      <c r="D15" s="204"/>
      <c r="Q15" s="204"/>
      <c r="R15" s="204"/>
      <c r="S15" s="204"/>
      <c r="T15" s="204"/>
      <c r="U15" s="204"/>
      <c r="V15" s="204"/>
      <c r="W15" s="204"/>
      <c r="X15" s="204"/>
      <c r="Y15" s="204"/>
    </row>
    <row r="16" spans="1:32" s="205" customFormat="1" x14ac:dyDescent="0.2">
      <c r="A16" s="207" t="s">
        <v>26</v>
      </c>
      <c r="B16" s="208"/>
      <c r="C16" s="12" t="s">
        <v>175</v>
      </c>
      <c r="D16" s="204"/>
      <c r="Q16" s="204"/>
      <c r="R16" s="204"/>
      <c r="S16" s="204"/>
      <c r="T16" s="204"/>
      <c r="U16" s="204"/>
      <c r="V16" s="204"/>
      <c r="W16" s="204"/>
      <c r="X16" s="204"/>
      <c r="Y16" s="204"/>
    </row>
    <row r="17" spans="1:28" s="205" customFormat="1" x14ac:dyDescent="0.2">
      <c r="A17" s="207"/>
      <c r="B17" s="208"/>
      <c r="D17" s="204"/>
      <c r="Q17" s="204"/>
      <c r="R17" s="204"/>
      <c r="S17" s="204"/>
      <c r="T17" s="204"/>
      <c r="U17" s="204"/>
      <c r="V17" s="204"/>
      <c r="W17" s="204"/>
      <c r="X17" s="204"/>
      <c r="Y17" s="204"/>
    </row>
    <row r="18" spans="1:28" s="164" customFormat="1" x14ac:dyDescent="0.2">
      <c r="A18" s="201" t="s">
        <v>27</v>
      </c>
      <c r="B18" s="216" t="s">
        <v>28</v>
      </c>
      <c r="C18" s="204" t="s">
        <v>29</v>
      </c>
      <c r="D18" s="217"/>
      <c r="E18" s="205" t="s">
        <v>30</v>
      </c>
      <c r="F18" s="204"/>
      <c r="G18" s="204"/>
      <c r="H18" s="204"/>
      <c r="I18" s="204"/>
      <c r="J18" s="204"/>
      <c r="K18" s="204"/>
      <c r="L18" s="204"/>
      <c r="M18" s="204"/>
      <c r="N18" s="204"/>
      <c r="O18" s="204"/>
      <c r="P18" s="204" t="s">
        <v>31</v>
      </c>
      <c r="Q18" s="206"/>
      <c r="R18" s="204" t="s">
        <v>32</v>
      </c>
      <c r="S18" s="204"/>
      <c r="T18" s="204"/>
      <c r="U18" s="204"/>
      <c r="V18" s="204" t="s">
        <v>33</v>
      </c>
      <c r="W18" s="204"/>
      <c r="X18" s="204"/>
      <c r="Y18" s="204"/>
    </row>
    <row r="19" spans="1:28" s="164" customFormat="1" x14ac:dyDescent="0.2">
      <c r="A19" s="201" t="s">
        <v>148</v>
      </c>
      <c r="B19" s="216"/>
      <c r="C19" s="204"/>
      <c r="D19" s="217"/>
      <c r="E19" s="205"/>
      <c r="F19" s="204"/>
      <c r="G19" s="204"/>
      <c r="H19" s="204"/>
      <c r="I19" s="204"/>
      <c r="J19" s="204"/>
      <c r="K19" s="204"/>
      <c r="L19" s="204"/>
      <c r="M19" s="204"/>
      <c r="N19" s="204"/>
      <c r="O19" s="204"/>
      <c r="P19" s="204"/>
      <c r="Q19" s="204"/>
      <c r="R19" s="204"/>
      <c r="S19" s="204"/>
      <c r="T19" s="204"/>
      <c r="U19" s="204"/>
      <c r="V19" s="204"/>
      <c r="W19" s="204"/>
      <c r="X19" s="204"/>
      <c r="Y19" s="204"/>
    </row>
    <row r="20" spans="1:28" s="111" customFormat="1" x14ac:dyDescent="0.2">
      <c r="A20" s="201" t="str">
        <f>T($C$12)</f>
        <v>10.00 Uhr</v>
      </c>
      <c r="B20" s="218">
        <v>1</v>
      </c>
      <c r="C20" s="212" t="str">
        <f>T(C2)</f>
        <v>TV Heuchlingen</v>
      </c>
      <c r="D20" s="219" t="s">
        <v>102</v>
      </c>
      <c r="E20" s="212" t="str">
        <f>T(C3)</f>
        <v>TSV Stammheim 4</v>
      </c>
      <c r="F20" s="212"/>
      <c r="G20" s="212"/>
      <c r="H20" s="212"/>
      <c r="I20" s="212"/>
      <c r="J20" s="212"/>
      <c r="K20" s="212"/>
      <c r="L20" s="212"/>
      <c r="M20" s="212"/>
      <c r="N20" s="212"/>
      <c r="O20" s="212"/>
      <c r="P20" s="212" t="str">
        <f>T(C6)</f>
        <v>TSV Grafenau 2</v>
      </c>
      <c r="Q20" s="110"/>
      <c r="R20" s="110" t="s">
        <v>34</v>
      </c>
      <c r="S20" s="203"/>
      <c r="T20" s="110"/>
      <c r="U20" s="220" t="str">
        <f>IF(Q20="","",IF(Q20=S20,"1",IF(Q20&gt;S20,"2","0")))</f>
        <v/>
      </c>
      <c r="V20" s="221" t="s">
        <v>34</v>
      </c>
      <c r="W20" s="220" t="str">
        <f>IF(Q20="","",IF(S20=Q20,"1",IF(S20&gt;Q20,"2","0")))</f>
        <v/>
      </c>
      <c r="X20" s="221" t="str">
        <f>IF(U20="","0",U20)</f>
        <v>0</v>
      </c>
      <c r="Y20" s="221" t="str">
        <f>IF(W20="","0",W20)</f>
        <v>0</v>
      </c>
      <c r="Z20" s="138"/>
      <c r="AA20" s="138"/>
      <c r="AB20" s="138"/>
    </row>
    <row r="21" spans="1:28" s="111" customFormat="1" x14ac:dyDescent="0.2">
      <c r="A21" s="201"/>
      <c r="B21" s="203">
        <v>2</v>
      </c>
      <c r="C21" s="212" t="str">
        <f>T(C4)</f>
        <v>TSV Illertissen</v>
      </c>
      <c r="D21" s="219" t="s">
        <v>102</v>
      </c>
      <c r="E21" s="212" t="str">
        <f>T(C5)</f>
        <v>TSV Malmsheim</v>
      </c>
      <c r="F21" s="212"/>
      <c r="G21" s="212"/>
      <c r="H21" s="212"/>
      <c r="I21" s="212"/>
      <c r="J21" s="212"/>
      <c r="K21" s="212"/>
      <c r="L21" s="212"/>
      <c r="M21" s="212"/>
      <c r="N21" s="212"/>
      <c r="O21" s="212"/>
      <c r="P21" s="212" t="str">
        <f>T(C7)</f>
        <v>TSV Gärtringen 2</v>
      </c>
      <c r="Q21" s="110"/>
      <c r="R21" s="110" t="s">
        <v>34</v>
      </c>
      <c r="S21" s="203"/>
      <c r="T21" s="110"/>
      <c r="U21" s="220" t="str">
        <f>IF(Q21="","",IF(Q21=S21,"1",IF(Q21&gt;S21,"2","0")))</f>
        <v/>
      </c>
      <c r="V21" s="221" t="s">
        <v>34</v>
      </c>
      <c r="W21" s="220" t="str">
        <f>IF(Q21="","",IF(S21=Q21,"1",IF(S21&gt;Q21,"2","0")))</f>
        <v/>
      </c>
      <c r="X21" s="221" t="str">
        <f t="shared" ref="X21:X84" si="0">IF(U21="","0",U21)</f>
        <v>0</v>
      </c>
      <c r="Y21" s="221" t="str">
        <f t="shared" ref="Y21:Y84" si="1">IF(W21="","0",W21)</f>
        <v>0</v>
      </c>
      <c r="Z21" s="138"/>
      <c r="AA21" s="138"/>
      <c r="AB21" s="138"/>
    </row>
    <row r="22" spans="1:28" s="111" customFormat="1" x14ac:dyDescent="0.2">
      <c r="A22" s="201"/>
      <c r="B22" s="203"/>
      <c r="C22" s="212"/>
      <c r="D22" s="219"/>
      <c r="E22" s="212"/>
      <c r="F22" s="212"/>
      <c r="G22" s="212"/>
      <c r="H22" s="212"/>
      <c r="I22" s="212"/>
      <c r="J22" s="212"/>
      <c r="K22" s="212"/>
      <c r="L22" s="212"/>
      <c r="M22" s="212"/>
      <c r="N22" s="212"/>
      <c r="O22" s="212"/>
      <c r="P22" s="212"/>
      <c r="Q22" s="110"/>
      <c r="R22" s="110"/>
      <c r="S22" s="203"/>
      <c r="T22" s="110"/>
      <c r="U22" s="220"/>
      <c r="V22" s="221"/>
      <c r="W22" s="220"/>
      <c r="X22" s="221" t="str">
        <f t="shared" si="0"/>
        <v>0</v>
      </c>
      <c r="Y22" s="221" t="str">
        <f t="shared" si="1"/>
        <v>0</v>
      </c>
      <c r="Z22" s="138"/>
      <c r="AA22" s="138"/>
      <c r="AB22" s="138"/>
    </row>
    <row r="23" spans="1:28" s="111" customFormat="1" x14ac:dyDescent="0.2">
      <c r="A23" s="201"/>
      <c r="B23" s="218">
        <v>1</v>
      </c>
      <c r="C23" s="212" t="str">
        <f>T(C6)</f>
        <v>TSV Grafenau 2</v>
      </c>
      <c r="D23" s="219" t="s">
        <v>102</v>
      </c>
      <c r="E23" s="212" t="str">
        <f>T(C7)</f>
        <v>TSV Gärtringen 2</v>
      </c>
      <c r="F23" s="212"/>
      <c r="G23" s="212"/>
      <c r="H23" s="212"/>
      <c r="I23" s="212"/>
      <c r="J23" s="212"/>
      <c r="K23" s="212"/>
      <c r="L23" s="212"/>
      <c r="M23" s="212"/>
      <c r="N23" s="212"/>
      <c r="O23" s="212"/>
      <c r="P23" s="115" t="str">
        <f>T(C5)</f>
        <v>TSV Malmsheim</v>
      </c>
      <c r="Q23" s="110"/>
      <c r="R23" s="110" t="s">
        <v>34</v>
      </c>
      <c r="S23" s="203"/>
      <c r="T23" s="110"/>
      <c r="U23" s="220" t="str">
        <f>IF(Q23="","",IF(Q23=S23,"1",IF(Q23&gt;S23,"2","0")))</f>
        <v/>
      </c>
      <c r="V23" s="221" t="s">
        <v>34</v>
      </c>
      <c r="W23" s="220" t="str">
        <f>IF(S23="","",IF(S23=Q23,"1",IF(S23&gt;Q23,"2","0")))</f>
        <v/>
      </c>
      <c r="X23" s="221" t="str">
        <f t="shared" si="0"/>
        <v>0</v>
      </c>
      <c r="Y23" s="221" t="str">
        <f t="shared" si="1"/>
        <v>0</v>
      </c>
      <c r="Z23" s="138"/>
      <c r="AA23" s="138"/>
      <c r="AB23" s="138"/>
    </row>
    <row r="24" spans="1:28" s="111" customFormat="1" x14ac:dyDescent="0.2">
      <c r="A24" s="206"/>
      <c r="B24" s="218">
        <v>2</v>
      </c>
      <c r="C24" s="115" t="str">
        <f>T(C8)</f>
        <v>TV Veringendorf</v>
      </c>
      <c r="D24" s="222" t="s">
        <v>102</v>
      </c>
      <c r="E24" s="212" t="str">
        <f>T(C2)</f>
        <v>TV Heuchlingen</v>
      </c>
      <c r="F24" s="115"/>
      <c r="G24" s="115"/>
      <c r="H24" s="115"/>
      <c r="I24" s="115"/>
      <c r="J24" s="115"/>
      <c r="K24" s="115"/>
      <c r="L24" s="115"/>
      <c r="M24" s="115"/>
      <c r="N24" s="115"/>
      <c r="O24" s="115"/>
      <c r="P24" s="115" t="str">
        <f>T(C3)</f>
        <v>TSV Stammheim 4</v>
      </c>
      <c r="Q24" s="110"/>
      <c r="R24" s="110" t="s">
        <v>34</v>
      </c>
      <c r="S24" s="203"/>
      <c r="T24" s="110"/>
      <c r="U24" s="220" t="str">
        <f>IF(Q24="","",IF(Q24=S24,"1",IF(Q24&gt;S24,"2","0")))</f>
        <v/>
      </c>
      <c r="V24" s="223" t="s">
        <v>34</v>
      </c>
      <c r="W24" s="220" t="str">
        <f>IF(S24="","",IF(S24=Q24,"1",IF(S24&gt;Q24,"2","0")))</f>
        <v/>
      </c>
      <c r="X24" s="221" t="str">
        <f t="shared" si="0"/>
        <v>0</v>
      </c>
      <c r="Y24" s="221" t="str">
        <f t="shared" si="1"/>
        <v>0</v>
      </c>
      <c r="Z24" s="224"/>
      <c r="AA24" s="138"/>
      <c r="AB24" s="138"/>
    </row>
    <row r="25" spans="1:28" s="111" customFormat="1" x14ac:dyDescent="0.2">
      <c r="A25" s="206"/>
      <c r="B25" s="218"/>
      <c r="C25" s="212"/>
      <c r="D25" s="222"/>
      <c r="E25" s="212"/>
      <c r="F25" s="115"/>
      <c r="G25" s="115"/>
      <c r="H25" s="115"/>
      <c r="I25" s="115"/>
      <c r="J25" s="115"/>
      <c r="K25" s="115"/>
      <c r="L25" s="115"/>
      <c r="M25" s="115"/>
      <c r="N25" s="115"/>
      <c r="O25" s="115"/>
      <c r="P25" s="212"/>
      <c r="Q25" s="110"/>
      <c r="R25" s="110"/>
      <c r="S25" s="203"/>
      <c r="T25" s="110"/>
      <c r="U25" s="220"/>
      <c r="V25" s="221"/>
      <c r="W25" s="220"/>
      <c r="X25" s="221" t="str">
        <f t="shared" si="0"/>
        <v>0</v>
      </c>
      <c r="Y25" s="221" t="str">
        <f t="shared" si="1"/>
        <v>0</v>
      </c>
      <c r="Z25" s="138"/>
      <c r="AA25" s="138"/>
      <c r="AB25" s="138"/>
    </row>
    <row r="26" spans="1:28" s="111" customFormat="1" x14ac:dyDescent="0.2">
      <c r="A26" s="201"/>
      <c r="B26" s="218">
        <v>1</v>
      </c>
      <c r="C26" s="212" t="str">
        <f>T(C2)</f>
        <v>TV Heuchlingen</v>
      </c>
      <c r="D26" s="219" t="s">
        <v>102</v>
      </c>
      <c r="E26" s="212" t="str">
        <f>T(C4)</f>
        <v>TSV Illertissen</v>
      </c>
      <c r="F26" s="115"/>
      <c r="G26" s="115"/>
      <c r="H26" s="115"/>
      <c r="I26" s="115"/>
      <c r="J26" s="115"/>
      <c r="K26" s="115"/>
      <c r="L26" s="115"/>
      <c r="M26" s="115"/>
      <c r="N26" s="115"/>
      <c r="O26" s="115"/>
      <c r="P26" s="115" t="str">
        <f>(C8)</f>
        <v>TV Veringendorf</v>
      </c>
      <c r="Q26" s="110"/>
      <c r="R26" s="110" t="s">
        <v>34</v>
      </c>
      <c r="S26" s="203"/>
      <c r="T26" s="110"/>
      <c r="U26" s="220" t="str">
        <f>IF(Q26="","",IF(Q26=S26,"1",IF(Q26&gt;S26,"2","0")))</f>
        <v/>
      </c>
      <c r="V26" s="221" t="s">
        <v>34</v>
      </c>
      <c r="W26" s="220" t="str">
        <f>IF(S26="","",IF(S26=Q26,"1",IF(S26&gt;Q26,"2","0")))</f>
        <v/>
      </c>
      <c r="X26" s="221" t="str">
        <f t="shared" si="0"/>
        <v>0</v>
      </c>
      <c r="Y26" s="221" t="str">
        <f t="shared" si="1"/>
        <v>0</v>
      </c>
      <c r="Z26" s="138"/>
      <c r="AA26" s="138"/>
      <c r="AB26" s="138"/>
    </row>
    <row r="27" spans="1:28" s="111" customFormat="1" x14ac:dyDescent="0.2">
      <c r="A27" s="201"/>
      <c r="B27" s="218">
        <v>2</v>
      </c>
      <c r="C27" s="212" t="str">
        <f>T(C7)</f>
        <v>TSV Gärtringen 2</v>
      </c>
      <c r="D27" s="219" t="s">
        <v>102</v>
      </c>
      <c r="E27" s="212" t="str">
        <f>T(C5)</f>
        <v>TSV Malmsheim</v>
      </c>
      <c r="F27" s="212"/>
      <c r="G27" s="212"/>
      <c r="H27" s="212"/>
      <c r="I27" s="212"/>
      <c r="J27" s="212"/>
      <c r="K27" s="212"/>
      <c r="L27" s="212"/>
      <c r="M27" s="212"/>
      <c r="N27" s="212"/>
      <c r="O27" s="212"/>
      <c r="P27" s="212" t="str">
        <f>T(C6)</f>
        <v>TSV Grafenau 2</v>
      </c>
      <c r="Q27" s="110"/>
      <c r="R27" s="110" t="s">
        <v>34</v>
      </c>
      <c r="S27" s="203"/>
      <c r="T27" s="110"/>
      <c r="U27" s="220" t="str">
        <f>IF(Q27="","",IF(Q27=S27,"1",IF(Q27&gt;S27,"2","0")))</f>
        <v/>
      </c>
      <c r="V27" s="221" t="s">
        <v>34</v>
      </c>
      <c r="W27" s="220" t="str">
        <f>IF(S27="","",IF(S27=Q27,"1",IF(S27&gt;Q27,"2","0")))</f>
        <v/>
      </c>
      <c r="X27" s="221" t="str">
        <f t="shared" si="0"/>
        <v>0</v>
      </c>
      <c r="Y27" s="221" t="str">
        <f t="shared" si="1"/>
        <v>0</v>
      </c>
      <c r="Z27" s="138"/>
      <c r="AA27" s="138"/>
      <c r="AB27" s="138"/>
    </row>
    <row r="28" spans="1:28" s="111" customFormat="1" x14ac:dyDescent="0.2">
      <c r="A28" s="201"/>
      <c r="B28" s="218"/>
      <c r="C28" s="212"/>
      <c r="D28" s="219"/>
      <c r="E28" s="212"/>
      <c r="F28" s="212"/>
      <c r="G28" s="212"/>
      <c r="H28" s="212"/>
      <c r="I28" s="212"/>
      <c r="J28" s="212"/>
      <c r="K28" s="212"/>
      <c r="L28" s="212"/>
      <c r="M28" s="212"/>
      <c r="N28" s="212"/>
      <c r="O28" s="212"/>
      <c r="P28" s="212"/>
      <c r="Q28" s="110"/>
      <c r="R28" s="110"/>
      <c r="S28" s="203"/>
      <c r="T28" s="110"/>
      <c r="U28" s="220"/>
      <c r="V28" s="221"/>
      <c r="W28" s="220"/>
      <c r="X28" s="221" t="str">
        <f t="shared" si="0"/>
        <v>0</v>
      </c>
      <c r="Y28" s="221" t="str">
        <f t="shared" si="1"/>
        <v>0</v>
      </c>
      <c r="Z28" s="138"/>
      <c r="AA28" s="138"/>
      <c r="AB28" s="138"/>
    </row>
    <row r="29" spans="1:28" s="111" customFormat="1" x14ac:dyDescent="0.2">
      <c r="A29" s="201"/>
      <c r="B29" s="203">
        <v>1</v>
      </c>
      <c r="C29" s="212" t="str">
        <f>T(C3)</f>
        <v>TSV Stammheim 4</v>
      </c>
      <c r="D29" s="219" t="s">
        <v>102</v>
      </c>
      <c r="E29" s="212" t="str">
        <f>T(C6)</f>
        <v>TSV Grafenau 2</v>
      </c>
      <c r="F29" s="115"/>
      <c r="G29" s="115"/>
      <c r="H29" s="115"/>
      <c r="I29" s="115"/>
      <c r="J29" s="115"/>
      <c r="K29" s="115"/>
      <c r="L29" s="115"/>
      <c r="M29" s="115"/>
      <c r="N29" s="115"/>
      <c r="O29" s="115"/>
      <c r="P29" s="212" t="str">
        <f>T(C2)</f>
        <v>TV Heuchlingen</v>
      </c>
      <c r="Q29" s="110"/>
      <c r="R29" s="110" t="s">
        <v>34</v>
      </c>
      <c r="S29" s="203"/>
      <c r="T29" s="110"/>
      <c r="U29" s="220" t="str">
        <f>IF(Q29="","",IF(Q29=S29,"1",IF(Q29&gt;S29,"2","0")))</f>
        <v/>
      </c>
      <c r="V29" s="221" t="s">
        <v>34</v>
      </c>
      <c r="W29" s="220" t="str">
        <f>IF(S29="","",IF(S29=Q29,"1",IF(S29&gt;Q29,"2","0")))</f>
        <v/>
      </c>
      <c r="X29" s="221" t="str">
        <f t="shared" si="0"/>
        <v>0</v>
      </c>
      <c r="Y29" s="221" t="str">
        <f t="shared" si="1"/>
        <v>0</v>
      </c>
      <c r="Z29" s="138"/>
      <c r="AA29" s="138"/>
      <c r="AB29" s="138"/>
    </row>
    <row r="30" spans="1:28" s="111" customFormat="1" x14ac:dyDescent="0.2">
      <c r="A30" s="201"/>
      <c r="B30" s="218">
        <v>2</v>
      </c>
      <c r="C30" s="212" t="str">
        <f>T(C8)</f>
        <v>TV Veringendorf</v>
      </c>
      <c r="D30" s="222" t="s">
        <v>102</v>
      </c>
      <c r="E30" s="212" t="str">
        <f>T(C4)</f>
        <v>TSV Illertissen</v>
      </c>
      <c r="F30" s="115"/>
      <c r="G30" s="115"/>
      <c r="H30" s="115"/>
      <c r="I30" s="115"/>
      <c r="J30" s="115"/>
      <c r="K30" s="115"/>
      <c r="L30" s="115"/>
      <c r="M30" s="115"/>
      <c r="N30" s="115"/>
      <c r="O30" s="115"/>
      <c r="P30" s="115" t="str">
        <f>(C5)</f>
        <v>TSV Malmsheim</v>
      </c>
      <c r="Q30" s="110"/>
      <c r="R30" s="110" t="s">
        <v>34</v>
      </c>
      <c r="S30" s="203"/>
      <c r="T30" s="110"/>
      <c r="U30" s="220" t="str">
        <f>IF(Q30="","",IF(Q30=S30,"1",IF(Q30&gt;S30,"2","0")))</f>
        <v/>
      </c>
      <c r="V30" s="221" t="s">
        <v>34</v>
      </c>
      <c r="W30" s="220" t="str">
        <f>IF(S30="","",IF(S30=Q30,"1",IF(S30&gt;Q30,"2","0")))</f>
        <v/>
      </c>
      <c r="X30" s="221" t="str">
        <f t="shared" si="0"/>
        <v>0</v>
      </c>
      <c r="Y30" s="221" t="str">
        <f t="shared" si="1"/>
        <v>0</v>
      </c>
      <c r="Z30" s="224"/>
      <c r="AA30" s="138"/>
      <c r="AB30" s="138"/>
    </row>
    <row r="31" spans="1:28" s="111" customFormat="1" x14ac:dyDescent="0.2">
      <c r="A31" s="201"/>
      <c r="B31" s="218"/>
      <c r="C31" s="212"/>
      <c r="D31" s="222"/>
      <c r="E31" s="212"/>
      <c r="F31" s="115"/>
      <c r="G31" s="115"/>
      <c r="H31" s="115"/>
      <c r="I31" s="115"/>
      <c r="J31" s="115"/>
      <c r="K31" s="115"/>
      <c r="L31" s="115"/>
      <c r="M31" s="115"/>
      <c r="N31" s="115"/>
      <c r="O31" s="115"/>
      <c r="P31" s="115"/>
      <c r="Q31" s="110"/>
      <c r="R31" s="110"/>
      <c r="S31" s="203"/>
      <c r="T31" s="110"/>
      <c r="U31" s="220"/>
      <c r="V31" s="221"/>
      <c r="W31" s="220"/>
      <c r="X31" s="221" t="str">
        <f t="shared" si="0"/>
        <v>0</v>
      </c>
      <c r="Y31" s="221" t="str">
        <f t="shared" si="1"/>
        <v>0</v>
      </c>
      <c r="Z31" s="224"/>
      <c r="AA31" s="138"/>
      <c r="AB31" s="138"/>
    </row>
    <row r="32" spans="1:28" s="112" customFormat="1" x14ac:dyDescent="0.2">
      <c r="A32" s="225"/>
      <c r="B32" s="226">
        <v>1</v>
      </c>
      <c r="C32" s="227" t="str">
        <f>T(C3)</f>
        <v>TSV Stammheim 4</v>
      </c>
      <c r="D32" s="228" t="s">
        <v>102</v>
      </c>
      <c r="E32" s="227" t="str">
        <f>T(C4)</f>
        <v>TSV Illertissen</v>
      </c>
      <c r="F32" s="227"/>
      <c r="G32" s="227"/>
      <c r="H32" s="227"/>
      <c r="I32" s="227"/>
      <c r="J32" s="227"/>
      <c r="K32" s="227"/>
      <c r="L32" s="227"/>
      <c r="M32" s="227"/>
      <c r="N32" s="227"/>
      <c r="O32" s="227"/>
      <c r="P32" s="227" t="str">
        <f>T(C6)</f>
        <v>TSV Grafenau 2</v>
      </c>
      <c r="Q32" s="110"/>
      <c r="R32" s="126" t="s">
        <v>34</v>
      </c>
      <c r="S32" s="203"/>
      <c r="T32" s="126"/>
      <c r="U32" s="229" t="str">
        <f>IF(Q32="","",IF(Q32=S32,"1",IF(Q32&gt;S32,"2","0")))</f>
        <v/>
      </c>
      <c r="V32" s="230" t="s">
        <v>34</v>
      </c>
      <c r="W32" s="229" t="str">
        <f>IF(S32="","",IF(S32=Q32,"1",IF(S32&gt;Q32,"2","0")))</f>
        <v/>
      </c>
      <c r="X32" s="221" t="str">
        <f t="shared" si="0"/>
        <v>0</v>
      </c>
      <c r="Y32" s="221" t="str">
        <f t="shared" si="1"/>
        <v>0</v>
      </c>
      <c r="Z32" s="127"/>
      <c r="AA32" s="127"/>
      <c r="AB32" s="127"/>
    </row>
    <row r="33" spans="1:28" s="112" customFormat="1" x14ac:dyDescent="0.2">
      <c r="A33" s="225"/>
      <c r="B33" s="226">
        <v>2</v>
      </c>
      <c r="C33" s="227" t="str">
        <f>T(C8)</f>
        <v>TV Veringendorf</v>
      </c>
      <c r="D33" s="228" t="s">
        <v>102</v>
      </c>
      <c r="E33" s="227" t="str">
        <f>T(C5)</f>
        <v>TSV Malmsheim</v>
      </c>
      <c r="F33" s="125"/>
      <c r="G33" s="125"/>
      <c r="H33" s="125"/>
      <c r="I33" s="125"/>
      <c r="J33" s="125"/>
      <c r="K33" s="125"/>
      <c r="L33" s="125"/>
      <c r="M33" s="125"/>
      <c r="N33" s="125"/>
      <c r="O33" s="125"/>
      <c r="P33" s="125" t="str">
        <f>T(C2)</f>
        <v>TV Heuchlingen</v>
      </c>
      <c r="Q33" s="110"/>
      <c r="R33" s="126" t="s">
        <v>34</v>
      </c>
      <c r="S33" s="203"/>
      <c r="T33" s="126"/>
      <c r="U33" s="229" t="str">
        <f>IF(Q33="","",IF(Q33=S33,"1",IF(Q33&gt;S33,"2","0")))</f>
        <v/>
      </c>
      <c r="V33" s="230" t="s">
        <v>34</v>
      </c>
      <c r="W33" s="229" t="str">
        <f>IF(S33="","",IF(S33=Q33,"1",IF(S33&gt;Q33,"2","0")))</f>
        <v/>
      </c>
      <c r="X33" s="221" t="str">
        <f t="shared" si="0"/>
        <v>0</v>
      </c>
      <c r="Y33" s="221" t="str">
        <f t="shared" si="1"/>
        <v>0</v>
      </c>
      <c r="Z33" s="231"/>
      <c r="AA33" s="127"/>
      <c r="AB33" s="127"/>
    </row>
    <row r="34" spans="1:28" s="112" customFormat="1" x14ac:dyDescent="0.2">
      <c r="A34" s="225"/>
      <c r="B34" s="226"/>
      <c r="C34" s="227"/>
      <c r="D34" s="228"/>
      <c r="E34" s="227"/>
      <c r="F34" s="125"/>
      <c r="G34" s="125"/>
      <c r="H34" s="125"/>
      <c r="I34" s="125"/>
      <c r="J34" s="125"/>
      <c r="K34" s="125"/>
      <c r="L34" s="125"/>
      <c r="M34" s="125"/>
      <c r="N34" s="125"/>
      <c r="O34" s="125"/>
      <c r="P34" s="125"/>
      <c r="Q34" s="110"/>
      <c r="R34" s="126"/>
      <c r="S34" s="203"/>
      <c r="T34" s="126"/>
      <c r="U34" s="229" t="str">
        <f t="shared" ref="U34:U35" si="2">IF(Q34="","",IF(Q34=S34,"1",IF(Q34&gt;S34,"2","0")))</f>
        <v/>
      </c>
      <c r="V34" s="230"/>
      <c r="W34" s="229" t="str">
        <f t="shared" ref="W34:W35" si="3">IF(S34="","",IF(S34=Q34,"1",IF(S34&gt;Q34,"2","0")))</f>
        <v/>
      </c>
      <c r="X34" s="221" t="str">
        <f t="shared" si="0"/>
        <v>0</v>
      </c>
      <c r="Y34" s="221" t="str">
        <f t="shared" si="1"/>
        <v>0</v>
      </c>
      <c r="Z34" s="231"/>
      <c r="AA34" s="127"/>
      <c r="AB34" s="127"/>
    </row>
    <row r="35" spans="1:28" s="112" customFormat="1" x14ac:dyDescent="0.2">
      <c r="A35" s="225"/>
      <c r="B35" s="226">
        <v>1</v>
      </c>
      <c r="C35" s="227" t="str">
        <f>T(C8)</f>
        <v>TV Veringendorf</v>
      </c>
      <c r="D35" s="228" t="s">
        <v>102</v>
      </c>
      <c r="E35" s="227" t="str">
        <f>T(C3)</f>
        <v>TSV Stammheim 4</v>
      </c>
      <c r="F35" s="125"/>
      <c r="G35" s="125"/>
      <c r="H35" s="125"/>
      <c r="I35" s="125"/>
      <c r="J35" s="125"/>
      <c r="K35" s="125"/>
      <c r="L35" s="125"/>
      <c r="M35" s="125"/>
      <c r="N35" s="125"/>
      <c r="O35" s="125"/>
      <c r="P35" s="125" t="str">
        <f>T(C4)</f>
        <v>TSV Illertissen</v>
      </c>
      <c r="Q35" s="110"/>
      <c r="R35" s="126" t="s">
        <v>34</v>
      </c>
      <c r="S35" s="203"/>
      <c r="T35" s="126"/>
      <c r="U35" s="229" t="str">
        <f t="shared" si="2"/>
        <v/>
      </c>
      <c r="V35" s="230" t="s">
        <v>34</v>
      </c>
      <c r="W35" s="229" t="str">
        <f t="shared" si="3"/>
        <v/>
      </c>
      <c r="X35" s="221" t="str">
        <f t="shared" si="0"/>
        <v>0</v>
      </c>
      <c r="Y35" s="221" t="str">
        <f t="shared" si="1"/>
        <v>0</v>
      </c>
      <c r="Z35" s="231"/>
      <c r="AA35" s="127"/>
      <c r="AB35" s="127"/>
    </row>
    <row r="36" spans="1:28" s="112" customFormat="1" x14ac:dyDescent="0.2">
      <c r="A36" s="225"/>
      <c r="B36" s="226">
        <v>2</v>
      </c>
      <c r="C36" s="227" t="str">
        <f>T(C5)</f>
        <v>TSV Malmsheim</v>
      </c>
      <c r="D36" s="228" t="s">
        <v>102</v>
      </c>
      <c r="E36" s="227" t="str">
        <f>T(C2)</f>
        <v>TV Heuchlingen</v>
      </c>
      <c r="F36" s="227"/>
      <c r="G36" s="227"/>
      <c r="H36" s="227"/>
      <c r="I36" s="227"/>
      <c r="J36" s="227"/>
      <c r="K36" s="227"/>
      <c r="L36" s="227"/>
      <c r="M36" s="227"/>
      <c r="N36" s="227"/>
      <c r="O36" s="227"/>
      <c r="P36" s="227" t="str">
        <f>T(C7)</f>
        <v>TSV Gärtringen 2</v>
      </c>
      <c r="Q36" s="110"/>
      <c r="R36" s="126" t="s">
        <v>34</v>
      </c>
      <c r="S36" s="203"/>
      <c r="T36" s="126"/>
      <c r="U36" s="229" t="str">
        <f>IF(Q36="","",IF(Q36=S36,"1",IF(Q36&gt;S36,"2","0")))</f>
        <v/>
      </c>
      <c r="V36" s="230" t="s">
        <v>34</v>
      </c>
      <c r="W36" s="229" t="str">
        <f>IF(S36="","",IF(S36=Q36,"1",IF(S36&gt;Q36,"2","0")))</f>
        <v/>
      </c>
      <c r="X36" s="221" t="str">
        <f t="shared" si="0"/>
        <v>0</v>
      </c>
      <c r="Y36" s="221" t="str">
        <f t="shared" si="1"/>
        <v>0</v>
      </c>
      <c r="Z36" s="127"/>
      <c r="AA36" s="127"/>
      <c r="AB36" s="127"/>
    </row>
    <row r="37" spans="1:28" s="112" customFormat="1" x14ac:dyDescent="0.2">
      <c r="A37" s="225"/>
      <c r="B37" s="226"/>
      <c r="C37" s="227"/>
      <c r="D37" s="228"/>
      <c r="E37" s="227"/>
      <c r="F37" s="227"/>
      <c r="G37" s="227"/>
      <c r="H37" s="227"/>
      <c r="I37" s="227"/>
      <c r="J37" s="227"/>
      <c r="K37" s="227"/>
      <c r="L37" s="227"/>
      <c r="M37" s="227"/>
      <c r="N37" s="227"/>
      <c r="O37" s="227"/>
      <c r="P37" s="227"/>
      <c r="Q37" s="110"/>
      <c r="R37" s="126"/>
      <c r="S37" s="203"/>
      <c r="T37" s="126"/>
      <c r="U37" s="229"/>
      <c r="V37" s="230"/>
      <c r="W37" s="229"/>
      <c r="X37" s="221" t="str">
        <f t="shared" si="0"/>
        <v>0</v>
      </c>
      <c r="Y37" s="221" t="str">
        <f t="shared" si="1"/>
        <v>0</v>
      </c>
      <c r="Z37" s="127"/>
      <c r="AA37" s="127"/>
      <c r="AB37" s="127"/>
    </row>
    <row r="38" spans="1:28" s="112" customFormat="1" x14ac:dyDescent="0.2">
      <c r="A38" s="225"/>
      <c r="B38" s="226">
        <v>1</v>
      </c>
      <c r="C38" s="227" t="str">
        <f>T(C6)</f>
        <v>TSV Grafenau 2</v>
      </c>
      <c r="D38" s="228" t="s">
        <v>102</v>
      </c>
      <c r="E38" s="227" t="str">
        <f>T(C2)</f>
        <v>TV Heuchlingen</v>
      </c>
      <c r="F38" s="227"/>
      <c r="G38" s="227"/>
      <c r="H38" s="227"/>
      <c r="I38" s="227"/>
      <c r="J38" s="227"/>
      <c r="K38" s="227"/>
      <c r="L38" s="227"/>
      <c r="M38" s="227"/>
      <c r="N38" s="227"/>
      <c r="O38" s="227"/>
      <c r="P38" s="227" t="str">
        <f>T(C3)</f>
        <v>TSV Stammheim 4</v>
      </c>
      <c r="Q38" s="110"/>
      <c r="R38" s="126" t="s">
        <v>34</v>
      </c>
      <c r="S38" s="203"/>
      <c r="T38" s="126"/>
      <c r="U38" s="229" t="str">
        <f>IF(Q38="","",IF(Q38=S38,"1",IF(Q38&gt;S38,"2","0")))</f>
        <v/>
      </c>
      <c r="V38" s="230" t="s">
        <v>34</v>
      </c>
      <c r="W38" s="229" t="str">
        <f>IF(S38="","",IF(S38=Q38,"1",IF(S38&gt;Q38,"2","0")))</f>
        <v/>
      </c>
      <c r="X38" s="221" t="str">
        <f t="shared" si="0"/>
        <v>0</v>
      </c>
      <c r="Y38" s="221" t="str">
        <f t="shared" si="1"/>
        <v>0</v>
      </c>
      <c r="Z38" s="127"/>
      <c r="AA38" s="127"/>
      <c r="AB38" s="127"/>
    </row>
    <row r="39" spans="1:28" s="233" customFormat="1" x14ac:dyDescent="0.2">
      <c r="A39" s="225"/>
      <c r="B39" s="226">
        <v>2</v>
      </c>
      <c r="C39" s="227" t="str">
        <f>T(C4)</f>
        <v>TSV Illertissen</v>
      </c>
      <c r="D39" s="228" t="s">
        <v>102</v>
      </c>
      <c r="E39" s="227" t="str">
        <f>T(C7)</f>
        <v>TSV Gärtringen 2</v>
      </c>
      <c r="F39" s="227"/>
      <c r="G39" s="227"/>
      <c r="H39" s="227"/>
      <c r="I39" s="227"/>
      <c r="J39" s="227"/>
      <c r="K39" s="227"/>
      <c r="L39" s="227"/>
      <c r="M39" s="227"/>
      <c r="N39" s="227"/>
      <c r="O39" s="227"/>
      <c r="P39" s="227" t="str">
        <f>T(C5)</f>
        <v>TSV Malmsheim</v>
      </c>
      <c r="Q39" s="110"/>
      <c r="R39" s="126" t="s">
        <v>34</v>
      </c>
      <c r="S39" s="203"/>
      <c r="T39" s="126"/>
      <c r="U39" s="229" t="str">
        <f>IF(Q39="","",IF(Q39=S39,"1",IF(Q39&gt;S39,"2","0")))</f>
        <v/>
      </c>
      <c r="V39" s="230" t="s">
        <v>34</v>
      </c>
      <c r="W39" s="229" t="str">
        <f>IF(S39="","",IF(S39=Q39,"1",IF(S39&gt;Q39,"2","0")))</f>
        <v/>
      </c>
      <c r="X39" s="221" t="str">
        <f t="shared" si="0"/>
        <v>0</v>
      </c>
      <c r="Y39" s="221" t="str">
        <f t="shared" si="1"/>
        <v>0</v>
      </c>
      <c r="Z39" s="127"/>
      <c r="AA39" s="232"/>
      <c r="AB39" s="232"/>
    </row>
    <row r="40" spans="1:28" s="233" customFormat="1" x14ac:dyDescent="0.2">
      <c r="A40" s="225"/>
      <c r="B40" s="226"/>
      <c r="C40" s="227"/>
      <c r="D40" s="228"/>
      <c r="E40" s="227"/>
      <c r="F40" s="227"/>
      <c r="G40" s="227"/>
      <c r="H40" s="227"/>
      <c r="I40" s="227"/>
      <c r="J40" s="227"/>
      <c r="K40" s="227"/>
      <c r="L40" s="227"/>
      <c r="M40" s="227"/>
      <c r="N40" s="227"/>
      <c r="O40" s="227"/>
      <c r="P40" s="227"/>
      <c r="Q40" s="110"/>
      <c r="R40" s="126"/>
      <c r="S40" s="203"/>
      <c r="T40" s="126"/>
      <c r="U40" s="229"/>
      <c r="V40" s="230"/>
      <c r="W40" s="229"/>
      <c r="X40" s="221" t="str">
        <f t="shared" si="0"/>
        <v>0</v>
      </c>
      <c r="Y40" s="221" t="str">
        <f t="shared" si="1"/>
        <v>0</v>
      </c>
      <c r="Z40" s="127"/>
      <c r="AA40" s="232"/>
      <c r="AB40" s="232"/>
    </row>
    <row r="41" spans="1:28" s="126" customFormat="1" x14ac:dyDescent="0.2">
      <c r="A41" s="225"/>
      <c r="B41" s="226">
        <v>1</v>
      </c>
      <c r="C41" s="227" t="str">
        <f>T(C3)</f>
        <v>TSV Stammheim 4</v>
      </c>
      <c r="D41" s="228" t="s">
        <v>102</v>
      </c>
      <c r="E41" s="227" t="str">
        <f>T(C7)</f>
        <v>TSV Gärtringen 2</v>
      </c>
      <c r="F41" s="125"/>
      <c r="G41" s="125"/>
      <c r="H41" s="125"/>
      <c r="I41" s="125"/>
      <c r="J41" s="125"/>
      <c r="K41" s="125"/>
      <c r="L41" s="125"/>
      <c r="M41" s="125"/>
      <c r="N41" s="125"/>
      <c r="O41" s="125"/>
      <c r="P41" s="125" t="str">
        <f>T(C8)</f>
        <v>TV Veringendorf</v>
      </c>
      <c r="Q41" s="110"/>
      <c r="R41" s="126" t="s">
        <v>34</v>
      </c>
      <c r="S41" s="203"/>
      <c r="U41" s="229" t="str">
        <f>IF(Q41="","",IF(Q41=S41,"1",IF(Q41&gt;S41,"2","0")))</f>
        <v/>
      </c>
      <c r="V41" s="230" t="s">
        <v>34</v>
      </c>
      <c r="W41" s="229" t="str">
        <f>IF(S41="","",IF(S41=Q41,"1",IF(S41&gt;Q41,"2","0")))</f>
        <v/>
      </c>
      <c r="X41" s="221" t="str">
        <f t="shared" si="0"/>
        <v>0</v>
      </c>
      <c r="Y41" s="221" t="str">
        <f t="shared" si="1"/>
        <v>0</v>
      </c>
      <c r="Z41" s="127"/>
      <c r="AA41" s="134"/>
      <c r="AB41" s="134"/>
    </row>
    <row r="42" spans="1:28" s="126" customFormat="1" x14ac:dyDescent="0.2">
      <c r="A42" s="225"/>
      <c r="B42" s="226">
        <v>2</v>
      </c>
      <c r="C42" s="227" t="str">
        <f>T(C5)</f>
        <v>TSV Malmsheim</v>
      </c>
      <c r="D42" s="228" t="s">
        <v>102</v>
      </c>
      <c r="E42" s="227" t="str">
        <f>T(C6)</f>
        <v>TSV Grafenau 2</v>
      </c>
      <c r="F42" s="125"/>
      <c r="G42" s="125"/>
      <c r="H42" s="125"/>
      <c r="I42" s="125"/>
      <c r="J42" s="125"/>
      <c r="K42" s="125"/>
      <c r="L42" s="125"/>
      <c r="M42" s="125"/>
      <c r="N42" s="125"/>
      <c r="O42" s="125"/>
      <c r="P42" s="227" t="str">
        <f>T(C4)</f>
        <v>TSV Illertissen</v>
      </c>
      <c r="Q42" s="110"/>
      <c r="R42" s="126" t="s">
        <v>34</v>
      </c>
      <c r="S42" s="203"/>
      <c r="U42" s="229" t="str">
        <f>IF(Q42="","",IF(Q42=S42,"1",IF(Q42&gt;S42,"2","0")))</f>
        <v/>
      </c>
      <c r="V42" s="230" t="s">
        <v>34</v>
      </c>
      <c r="W42" s="229" t="str">
        <f>IF(S42="","",IF(S42=Q42,"1",IF(S42&gt;Q42,"2","0")))</f>
        <v/>
      </c>
      <c r="X42" s="221" t="str">
        <f t="shared" si="0"/>
        <v>0</v>
      </c>
      <c r="Y42" s="221" t="str">
        <f t="shared" si="1"/>
        <v>0</v>
      </c>
      <c r="Z42" s="232"/>
      <c r="AA42" s="134"/>
      <c r="AB42" s="134"/>
    </row>
    <row r="43" spans="1:28" s="126" customFormat="1" x14ac:dyDescent="0.2">
      <c r="A43" s="225"/>
      <c r="B43" s="226"/>
      <c r="C43" s="227"/>
      <c r="D43" s="234"/>
      <c r="E43" s="227"/>
      <c r="F43" s="125"/>
      <c r="G43" s="125"/>
      <c r="H43" s="125"/>
      <c r="I43" s="125"/>
      <c r="J43" s="125"/>
      <c r="K43" s="125"/>
      <c r="L43" s="125"/>
      <c r="M43" s="125"/>
      <c r="N43" s="125"/>
      <c r="O43" s="125"/>
      <c r="P43" s="227"/>
      <c r="Q43" s="110"/>
      <c r="S43" s="203"/>
      <c r="U43" s="229"/>
      <c r="V43" s="230"/>
      <c r="W43" s="229"/>
      <c r="X43" s="221" t="str">
        <f t="shared" si="0"/>
        <v>0</v>
      </c>
      <c r="Y43" s="221" t="str">
        <f t="shared" si="1"/>
        <v>0</v>
      </c>
      <c r="Z43" s="232"/>
      <c r="AA43" s="134"/>
      <c r="AB43" s="134"/>
    </row>
    <row r="44" spans="1:28" s="235" customFormat="1" x14ac:dyDescent="0.2">
      <c r="A44" s="225"/>
      <c r="B44" s="226">
        <v>1</v>
      </c>
      <c r="C44" s="227" t="str">
        <f>T(C5)</f>
        <v>TSV Malmsheim</v>
      </c>
      <c r="D44" s="228" t="s">
        <v>102</v>
      </c>
      <c r="E44" s="227" t="str">
        <f>T(C3)</f>
        <v>TSV Stammheim 4</v>
      </c>
      <c r="F44" s="125"/>
      <c r="G44" s="125"/>
      <c r="H44" s="125"/>
      <c r="I44" s="125"/>
      <c r="J44" s="125"/>
      <c r="K44" s="125"/>
      <c r="L44" s="125"/>
      <c r="M44" s="125"/>
      <c r="N44" s="125"/>
      <c r="O44" s="125"/>
      <c r="P44" s="227" t="str">
        <f>T(C2)</f>
        <v>TV Heuchlingen</v>
      </c>
      <c r="Q44" s="110"/>
      <c r="R44" s="126" t="s">
        <v>34</v>
      </c>
      <c r="S44" s="203"/>
      <c r="T44" s="126"/>
      <c r="U44" s="229" t="str">
        <f>IF(Q44="","",IF(Q44=S44,"1",IF(Q44&gt;S44,"2","0")))</f>
        <v/>
      </c>
      <c r="V44" s="230" t="s">
        <v>34</v>
      </c>
      <c r="W44" s="229" t="str">
        <f>IF(S44="","",IF(S44=Q44,"1",IF(S44&gt;Q44,"2","0")))</f>
        <v/>
      </c>
      <c r="X44" s="221" t="str">
        <f t="shared" si="0"/>
        <v>0</v>
      </c>
      <c r="Y44" s="221" t="str">
        <f t="shared" si="1"/>
        <v>0</v>
      </c>
      <c r="Z44" s="134"/>
      <c r="AA44" s="231"/>
      <c r="AB44" s="231"/>
    </row>
    <row r="45" spans="1:28" s="235" customFormat="1" x14ac:dyDescent="0.2">
      <c r="A45" s="225"/>
      <c r="B45" s="226">
        <v>2</v>
      </c>
      <c r="C45" s="227" t="str">
        <f>T(C8)</f>
        <v>TV Veringendorf</v>
      </c>
      <c r="D45" s="234" t="s">
        <v>102</v>
      </c>
      <c r="E45" s="227" t="str">
        <f>T(C6)</f>
        <v>TSV Grafenau 2</v>
      </c>
      <c r="F45" s="125"/>
      <c r="G45" s="125"/>
      <c r="H45" s="125"/>
      <c r="I45" s="125"/>
      <c r="J45" s="125"/>
      <c r="K45" s="125"/>
      <c r="L45" s="125"/>
      <c r="M45" s="125"/>
      <c r="N45" s="125"/>
      <c r="O45" s="125"/>
      <c r="P45" s="125" t="str">
        <f>C7</f>
        <v>TSV Gärtringen 2</v>
      </c>
      <c r="Q45" s="110"/>
      <c r="R45" s="126" t="s">
        <v>34</v>
      </c>
      <c r="S45" s="203"/>
      <c r="T45" s="126"/>
      <c r="U45" s="229" t="str">
        <f>IF(Q45="","",IF(Q45=S45,"1",IF(Q45&gt;S45,"2","0")))</f>
        <v/>
      </c>
      <c r="V45" s="230" t="s">
        <v>34</v>
      </c>
      <c r="W45" s="229" t="str">
        <f>IF(S45="","",IF(S45=Q45,"1",IF(S45&gt;Q45,"2","0")))</f>
        <v/>
      </c>
      <c r="X45" s="221" t="str">
        <f t="shared" si="0"/>
        <v>0</v>
      </c>
      <c r="Y45" s="221" t="str">
        <f t="shared" si="1"/>
        <v>0</v>
      </c>
      <c r="Z45" s="231"/>
      <c r="AA45" s="231"/>
      <c r="AB45" s="231"/>
    </row>
    <row r="46" spans="1:28" s="235" customFormat="1" x14ac:dyDescent="0.2">
      <c r="A46" s="225"/>
      <c r="B46" s="226"/>
      <c r="C46" s="227"/>
      <c r="D46" s="234"/>
      <c r="E46" s="227"/>
      <c r="F46" s="125"/>
      <c r="G46" s="125"/>
      <c r="H46" s="125"/>
      <c r="I46" s="125"/>
      <c r="J46" s="125"/>
      <c r="K46" s="125"/>
      <c r="L46" s="125"/>
      <c r="M46" s="125"/>
      <c r="N46" s="125"/>
      <c r="O46" s="125"/>
      <c r="P46" s="125"/>
      <c r="Q46" s="110"/>
      <c r="R46" s="126"/>
      <c r="S46" s="203"/>
      <c r="T46" s="126"/>
      <c r="U46" s="229"/>
      <c r="V46" s="230"/>
      <c r="W46" s="229"/>
      <c r="X46" s="221" t="str">
        <f t="shared" si="0"/>
        <v>0</v>
      </c>
      <c r="Y46" s="221" t="str">
        <f t="shared" si="1"/>
        <v>0</v>
      </c>
      <c r="Z46" s="231"/>
      <c r="AA46" s="231"/>
      <c r="AB46" s="231"/>
    </row>
    <row r="47" spans="1:28" s="235" customFormat="1" x14ac:dyDescent="0.2">
      <c r="A47" s="225"/>
      <c r="B47" s="226">
        <v>2</v>
      </c>
      <c r="C47" s="227" t="str">
        <f>T(C6)</f>
        <v>TSV Grafenau 2</v>
      </c>
      <c r="D47" s="228" t="s">
        <v>102</v>
      </c>
      <c r="E47" s="227" t="str">
        <f>T(C4)</f>
        <v>TSV Illertissen</v>
      </c>
      <c r="F47" s="125"/>
      <c r="G47" s="125"/>
      <c r="H47" s="125"/>
      <c r="I47" s="125"/>
      <c r="J47" s="125"/>
      <c r="K47" s="125"/>
      <c r="L47" s="125"/>
      <c r="M47" s="125"/>
      <c r="N47" s="125"/>
      <c r="O47" s="125"/>
      <c r="P47" s="227" t="str">
        <f>C8</f>
        <v>TV Veringendorf</v>
      </c>
      <c r="Q47" s="110"/>
      <c r="R47" s="126" t="s">
        <v>34</v>
      </c>
      <c r="S47" s="203"/>
      <c r="T47" s="126"/>
      <c r="U47" s="229" t="str">
        <f>IF(Q47="","",IF(Q47=S47,"1",IF(Q47&gt;S47,"2","0")))</f>
        <v/>
      </c>
      <c r="V47" s="230" t="s">
        <v>34</v>
      </c>
      <c r="W47" s="229" t="str">
        <f>IF(S47="","",IF(S47=Q47,"1",IF(S47&gt;Q47,"2","0")))</f>
        <v/>
      </c>
      <c r="X47" s="221" t="str">
        <f t="shared" si="0"/>
        <v>0</v>
      </c>
      <c r="Y47" s="221" t="str">
        <f t="shared" si="1"/>
        <v>0</v>
      </c>
      <c r="Z47" s="134"/>
      <c r="AA47" s="231"/>
      <c r="AB47" s="231"/>
    </row>
    <row r="48" spans="1:28" s="235" customFormat="1" x14ac:dyDescent="0.2">
      <c r="A48" s="225"/>
      <c r="B48" s="236">
        <v>1</v>
      </c>
      <c r="C48" s="237" t="str">
        <f>T(C7)</f>
        <v>TSV Gärtringen 2</v>
      </c>
      <c r="D48" s="238" t="s">
        <v>102</v>
      </c>
      <c r="E48" s="237" t="str">
        <f>T(C2)</f>
        <v>TV Heuchlingen</v>
      </c>
      <c r="F48" s="129"/>
      <c r="G48" s="129"/>
      <c r="H48" s="129"/>
      <c r="I48" s="129"/>
      <c r="J48" s="129"/>
      <c r="K48" s="129"/>
      <c r="L48" s="129"/>
      <c r="M48" s="129"/>
      <c r="N48" s="129"/>
      <c r="O48" s="129"/>
      <c r="P48" s="237" t="str">
        <f>T(C3)</f>
        <v>TSV Stammheim 4</v>
      </c>
      <c r="Q48" s="110"/>
      <c r="R48" s="134" t="s">
        <v>34</v>
      </c>
      <c r="S48" s="203"/>
      <c r="T48" s="134"/>
      <c r="U48" s="229" t="str">
        <f>IF(Q48="","",IF(Q48=S48,"1",IF(Q48&gt;S48,"2","0")))</f>
        <v/>
      </c>
      <c r="V48" s="230" t="s">
        <v>34</v>
      </c>
      <c r="W48" s="229" t="str">
        <f>IF(S48="","",IF(S48=Q48,"1",IF(S48&gt;Q48,"2","0")))</f>
        <v/>
      </c>
      <c r="X48" s="221" t="str">
        <f t="shared" si="0"/>
        <v>0</v>
      </c>
      <c r="Y48" s="221" t="str">
        <f t="shared" si="1"/>
        <v>0</v>
      </c>
      <c r="Z48" s="231"/>
      <c r="AA48" s="231"/>
      <c r="AB48" s="231"/>
    </row>
    <row r="49" spans="1:28" x14ac:dyDescent="0.2">
      <c r="B49" s="218"/>
      <c r="C49" s="212"/>
      <c r="D49" s="219"/>
      <c r="F49" s="115"/>
      <c r="G49" s="115"/>
      <c r="H49" s="115"/>
      <c r="I49" s="115"/>
      <c r="J49" s="115"/>
      <c r="K49" s="115"/>
      <c r="L49" s="115"/>
      <c r="M49" s="115"/>
      <c r="N49" s="115"/>
      <c r="O49" s="115"/>
      <c r="P49" s="212"/>
      <c r="Q49" s="110"/>
      <c r="R49" s="110"/>
      <c r="T49" s="110"/>
      <c r="U49" s="229" t="str">
        <f t="shared" ref="U49:U50" si="4">IF(Q49="","",IF(Q49=S49,"1",IF(Q49&gt;S49,"2","0")))</f>
        <v/>
      </c>
      <c r="V49" s="221"/>
      <c r="W49" s="229" t="str">
        <f t="shared" ref="W49:W50" si="5">IF(S49="","",IF(S49=Q49,"1",IF(S49&gt;Q49,"2","0")))</f>
        <v/>
      </c>
      <c r="X49" s="221" t="str">
        <f t="shared" si="0"/>
        <v>0</v>
      </c>
      <c r="Y49" s="221" t="str">
        <f t="shared" si="1"/>
        <v>0</v>
      </c>
      <c r="Z49" s="224"/>
      <c r="AA49" s="224"/>
      <c r="AB49" s="224"/>
    </row>
    <row r="50" spans="1:28" x14ac:dyDescent="0.2">
      <c r="B50" s="218">
        <v>1</v>
      </c>
      <c r="C50" s="212" t="str">
        <f>T(C8)</f>
        <v>TV Veringendorf</v>
      </c>
      <c r="D50" s="222" t="s">
        <v>102</v>
      </c>
      <c r="E50" s="212" t="str">
        <f>T(C7)</f>
        <v>TSV Gärtringen 2</v>
      </c>
      <c r="F50" s="115"/>
      <c r="G50" s="115"/>
      <c r="H50" s="115"/>
      <c r="I50" s="115"/>
      <c r="J50" s="115"/>
      <c r="K50" s="115"/>
      <c r="L50" s="115"/>
      <c r="M50" s="115"/>
      <c r="N50" s="115"/>
      <c r="O50" s="115"/>
      <c r="P50" s="115" t="str">
        <f>T(C4)</f>
        <v>TSV Illertissen</v>
      </c>
      <c r="Q50" s="110"/>
      <c r="R50" s="203" t="s">
        <v>34</v>
      </c>
      <c r="T50" s="110"/>
      <c r="U50" s="229" t="str">
        <f t="shared" si="4"/>
        <v/>
      </c>
      <c r="V50" s="223" t="s">
        <v>34</v>
      </c>
      <c r="W50" s="229" t="str">
        <f t="shared" si="5"/>
        <v/>
      </c>
      <c r="X50" s="221" t="str">
        <f t="shared" si="0"/>
        <v>0</v>
      </c>
      <c r="Y50" s="221" t="str">
        <f t="shared" si="1"/>
        <v>0</v>
      </c>
      <c r="Z50" s="224"/>
      <c r="AA50" s="224"/>
      <c r="AB50" s="224"/>
    </row>
    <row r="51" spans="1:28" x14ac:dyDescent="0.2">
      <c r="B51" s="218"/>
      <c r="C51" s="212"/>
      <c r="D51" s="219"/>
      <c r="F51" s="115"/>
      <c r="G51" s="115"/>
      <c r="H51" s="115"/>
      <c r="I51" s="115"/>
      <c r="J51" s="115"/>
      <c r="K51" s="115"/>
      <c r="L51" s="115"/>
      <c r="M51" s="115"/>
      <c r="N51" s="115"/>
      <c r="O51" s="115"/>
      <c r="P51" s="212"/>
      <c r="Q51" s="110"/>
      <c r="R51" s="110"/>
      <c r="S51" s="110"/>
      <c r="T51" s="110"/>
      <c r="U51" s="220"/>
      <c r="V51" s="221"/>
      <c r="W51" s="220"/>
      <c r="X51" s="221" t="str">
        <f t="shared" si="0"/>
        <v>0</v>
      </c>
      <c r="Y51" s="221" t="str">
        <f t="shared" si="1"/>
        <v>0</v>
      </c>
      <c r="Z51" s="224"/>
      <c r="AA51" s="224"/>
      <c r="AB51" s="224"/>
    </row>
    <row r="52" spans="1:28" x14ac:dyDescent="0.2">
      <c r="B52" s="218"/>
      <c r="C52" s="212"/>
      <c r="D52" s="219"/>
      <c r="F52" s="115"/>
      <c r="G52" s="115"/>
      <c r="H52" s="115"/>
      <c r="I52" s="115"/>
      <c r="J52" s="115"/>
      <c r="K52" s="115"/>
      <c r="L52" s="115"/>
      <c r="M52" s="115"/>
      <c r="N52" s="115"/>
      <c r="O52" s="115"/>
      <c r="P52" s="212"/>
      <c r="Q52" s="110"/>
      <c r="R52" s="110"/>
      <c r="S52" s="110"/>
      <c r="T52" s="110"/>
      <c r="U52" s="220"/>
      <c r="V52" s="221"/>
      <c r="W52" s="220"/>
      <c r="X52" s="221" t="str">
        <f t="shared" si="0"/>
        <v>0</v>
      </c>
      <c r="Y52" s="221" t="str">
        <f t="shared" si="1"/>
        <v>0</v>
      </c>
      <c r="Z52" s="224"/>
      <c r="AA52" s="224"/>
      <c r="AB52" s="224"/>
    </row>
    <row r="53" spans="1:28" x14ac:dyDescent="0.2">
      <c r="U53" s="221"/>
      <c r="V53" s="221"/>
      <c r="W53" s="221"/>
      <c r="X53" s="221" t="str">
        <f t="shared" si="0"/>
        <v>0</v>
      </c>
      <c r="Y53" s="221" t="str">
        <f t="shared" si="1"/>
        <v>0</v>
      </c>
      <c r="Z53" s="224"/>
      <c r="AA53" s="224"/>
      <c r="AB53" s="224"/>
    </row>
    <row r="54" spans="1:28" x14ac:dyDescent="0.2">
      <c r="B54" s="218"/>
      <c r="C54" s="212"/>
      <c r="D54" s="219"/>
      <c r="F54" s="115"/>
      <c r="G54" s="115"/>
      <c r="H54" s="115"/>
      <c r="I54" s="115"/>
      <c r="J54" s="115"/>
      <c r="K54" s="115"/>
      <c r="L54" s="115"/>
      <c r="M54" s="115"/>
      <c r="N54" s="115"/>
      <c r="O54" s="115"/>
      <c r="P54" s="212"/>
      <c r="Q54" s="110"/>
      <c r="R54" s="110"/>
      <c r="S54" s="110"/>
      <c r="T54" s="110"/>
      <c r="U54" s="220"/>
      <c r="V54" s="221"/>
      <c r="W54" s="220"/>
      <c r="X54" s="221" t="str">
        <f t="shared" si="0"/>
        <v>0</v>
      </c>
      <c r="Y54" s="221" t="str">
        <f t="shared" si="1"/>
        <v>0</v>
      </c>
      <c r="Z54" s="224"/>
      <c r="AA54" s="224"/>
      <c r="AB54" s="224"/>
    </row>
    <row r="55" spans="1:28" x14ac:dyDescent="0.2">
      <c r="B55" s="218"/>
      <c r="C55" s="212"/>
      <c r="D55" s="219"/>
      <c r="F55" s="115"/>
      <c r="G55" s="115"/>
      <c r="H55" s="115"/>
      <c r="I55" s="115"/>
      <c r="J55" s="115"/>
      <c r="K55" s="115"/>
      <c r="L55" s="115"/>
      <c r="M55" s="115"/>
      <c r="N55" s="115"/>
      <c r="O55" s="115"/>
      <c r="P55" s="212"/>
      <c r="Q55" s="110"/>
      <c r="R55" s="110"/>
      <c r="S55" s="110"/>
      <c r="T55" s="110"/>
      <c r="U55" s="220"/>
      <c r="V55" s="221"/>
      <c r="W55" s="220"/>
      <c r="X55" s="221" t="str">
        <f t="shared" si="0"/>
        <v>0</v>
      </c>
      <c r="Y55" s="221" t="str">
        <f t="shared" si="1"/>
        <v>0</v>
      </c>
      <c r="Z55" s="224"/>
      <c r="AA55" s="224"/>
      <c r="AB55" s="224"/>
    </row>
    <row r="56" spans="1:28" x14ac:dyDescent="0.2">
      <c r="B56" s="218"/>
      <c r="C56" s="212"/>
      <c r="D56" s="219"/>
      <c r="F56" s="115"/>
      <c r="G56" s="115"/>
      <c r="H56" s="115"/>
      <c r="I56" s="115"/>
      <c r="J56" s="115"/>
      <c r="K56" s="115"/>
      <c r="L56" s="115"/>
      <c r="M56" s="115"/>
      <c r="N56" s="115"/>
      <c r="O56" s="115"/>
      <c r="P56" s="212"/>
      <c r="Q56" s="110"/>
      <c r="R56" s="110"/>
      <c r="S56" s="110"/>
      <c r="T56" s="110"/>
      <c r="U56" s="220"/>
      <c r="V56" s="221"/>
      <c r="W56" s="220"/>
      <c r="X56" s="221" t="str">
        <f t="shared" si="0"/>
        <v>0</v>
      </c>
      <c r="Y56" s="221" t="str">
        <f t="shared" si="1"/>
        <v>0</v>
      </c>
      <c r="Z56" s="224"/>
      <c r="AA56" s="224"/>
      <c r="AB56" s="224"/>
    </row>
    <row r="57" spans="1:28" x14ac:dyDescent="0.2">
      <c r="B57" s="218"/>
      <c r="C57" s="212"/>
      <c r="D57" s="219"/>
      <c r="F57" s="115"/>
      <c r="G57" s="115"/>
      <c r="H57" s="115"/>
      <c r="I57" s="115"/>
      <c r="J57" s="115"/>
      <c r="K57" s="115"/>
      <c r="L57" s="115"/>
      <c r="M57" s="115"/>
      <c r="N57" s="115"/>
      <c r="O57" s="115"/>
      <c r="P57" s="212"/>
      <c r="Q57" s="110"/>
      <c r="R57" s="110"/>
      <c r="S57" s="110"/>
      <c r="T57" s="110"/>
      <c r="U57" s="220"/>
      <c r="V57" s="221"/>
      <c r="W57" s="220"/>
      <c r="X57" s="221" t="str">
        <f t="shared" si="0"/>
        <v>0</v>
      </c>
      <c r="Y57" s="221" t="str">
        <f t="shared" si="1"/>
        <v>0</v>
      </c>
      <c r="Z57" s="224"/>
      <c r="AA57" s="224"/>
      <c r="AB57" s="224"/>
    </row>
    <row r="58" spans="1:28" x14ac:dyDescent="0.2">
      <c r="B58" s="218"/>
      <c r="C58" s="212"/>
      <c r="D58" s="219"/>
      <c r="F58" s="115"/>
      <c r="G58" s="115"/>
      <c r="H58" s="115"/>
      <c r="I58" s="115"/>
      <c r="J58" s="115"/>
      <c r="K58" s="115"/>
      <c r="L58" s="115"/>
      <c r="M58" s="115"/>
      <c r="N58" s="115"/>
      <c r="O58" s="115"/>
      <c r="P58" s="212"/>
      <c r="Q58" s="110"/>
      <c r="R58" s="110"/>
      <c r="S58" s="110"/>
      <c r="T58" s="110"/>
      <c r="U58" s="220"/>
      <c r="V58" s="221"/>
      <c r="W58" s="220"/>
      <c r="X58" s="221" t="str">
        <f t="shared" si="0"/>
        <v>0</v>
      </c>
      <c r="Y58" s="221" t="str">
        <f t="shared" si="1"/>
        <v>0</v>
      </c>
      <c r="Z58" s="224"/>
      <c r="AA58" s="224"/>
      <c r="AB58" s="224"/>
    </row>
    <row r="59" spans="1:28" x14ac:dyDescent="0.2">
      <c r="B59" s="218"/>
      <c r="C59" s="212"/>
      <c r="D59" s="219"/>
      <c r="F59" s="115"/>
      <c r="G59" s="115"/>
      <c r="H59" s="115"/>
      <c r="I59" s="115"/>
      <c r="J59" s="115"/>
      <c r="K59" s="115"/>
      <c r="L59" s="115"/>
      <c r="M59" s="115"/>
      <c r="N59" s="115"/>
      <c r="O59" s="115"/>
      <c r="P59" s="212"/>
      <c r="Q59" s="110"/>
      <c r="R59" s="110"/>
      <c r="S59" s="110"/>
      <c r="T59" s="110"/>
      <c r="U59" s="220"/>
      <c r="V59" s="221"/>
      <c r="W59" s="220"/>
      <c r="X59" s="221" t="str">
        <f t="shared" si="0"/>
        <v>0</v>
      </c>
      <c r="Y59" s="221" t="str">
        <f t="shared" si="1"/>
        <v>0</v>
      </c>
      <c r="Z59" s="224"/>
      <c r="AA59" s="224"/>
      <c r="AB59" s="224"/>
    </row>
    <row r="60" spans="1:28" x14ac:dyDescent="0.2">
      <c r="B60" s="218"/>
      <c r="C60" s="212"/>
      <c r="D60" s="219"/>
      <c r="F60" s="115"/>
      <c r="G60" s="115"/>
      <c r="H60" s="115"/>
      <c r="I60" s="115"/>
      <c r="J60" s="115"/>
      <c r="K60" s="115"/>
      <c r="L60" s="115"/>
      <c r="M60" s="115"/>
      <c r="N60" s="115"/>
      <c r="O60" s="115"/>
      <c r="P60" s="212"/>
      <c r="Q60" s="110"/>
      <c r="R60" s="110"/>
      <c r="S60" s="110"/>
      <c r="T60" s="110"/>
      <c r="U60" s="220"/>
      <c r="V60" s="221"/>
      <c r="W60" s="220"/>
      <c r="X60" s="221" t="str">
        <f t="shared" si="0"/>
        <v>0</v>
      </c>
      <c r="Y60" s="221" t="str">
        <f t="shared" si="1"/>
        <v>0</v>
      </c>
      <c r="Z60" s="224"/>
      <c r="AA60" s="224"/>
      <c r="AB60" s="224"/>
    </row>
    <row r="61" spans="1:28" x14ac:dyDescent="0.2">
      <c r="B61" s="206"/>
      <c r="C61" s="212"/>
      <c r="D61" s="219"/>
      <c r="F61" s="212"/>
      <c r="G61" s="212"/>
      <c r="H61" s="212"/>
      <c r="I61" s="212"/>
      <c r="J61" s="212"/>
      <c r="K61" s="212"/>
      <c r="L61" s="212"/>
      <c r="M61" s="212"/>
      <c r="N61" s="212"/>
      <c r="O61" s="212"/>
      <c r="P61" s="212"/>
      <c r="Q61" s="110"/>
      <c r="R61" s="110"/>
      <c r="S61" s="110"/>
      <c r="T61" s="110"/>
      <c r="U61" s="223"/>
      <c r="V61" s="221"/>
      <c r="W61" s="223"/>
      <c r="X61" s="221" t="str">
        <f t="shared" si="0"/>
        <v>0</v>
      </c>
      <c r="Y61" s="221" t="str">
        <f t="shared" si="1"/>
        <v>0</v>
      </c>
      <c r="Z61" s="224"/>
      <c r="AA61" s="224"/>
      <c r="AB61" s="224"/>
    </row>
    <row r="62" spans="1:28" s="205" customFormat="1" x14ac:dyDescent="0.2">
      <c r="A62" s="207" t="s">
        <v>22</v>
      </c>
      <c r="B62" s="208"/>
      <c r="C62" s="154" t="s">
        <v>193</v>
      </c>
      <c r="D62" s="217"/>
      <c r="Q62" s="204"/>
      <c r="R62" s="204"/>
      <c r="S62" s="204"/>
      <c r="T62" s="204"/>
      <c r="U62" s="239"/>
      <c r="V62" s="239"/>
      <c r="W62" s="239"/>
      <c r="X62" s="221" t="str">
        <f t="shared" si="0"/>
        <v>0</v>
      </c>
      <c r="Y62" s="221" t="str">
        <f t="shared" si="1"/>
        <v>0</v>
      </c>
      <c r="Z62" s="240"/>
      <c r="AA62" s="240"/>
      <c r="AB62" s="240"/>
    </row>
    <row r="63" spans="1:28" s="205" customFormat="1" x14ac:dyDescent="0.2">
      <c r="A63" s="207" t="s">
        <v>23</v>
      </c>
      <c r="B63" s="208"/>
      <c r="C63" s="4" t="s">
        <v>163</v>
      </c>
      <c r="D63" s="217"/>
      <c r="E63" s="215"/>
      <c r="F63" s="215"/>
      <c r="G63" s="215"/>
      <c r="H63" s="215"/>
      <c r="I63" s="215"/>
      <c r="J63" s="215"/>
      <c r="K63" s="215"/>
      <c r="L63" s="215"/>
      <c r="M63" s="215"/>
      <c r="N63" s="215"/>
      <c r="O63" s="215"/>
      <c r="Q63" s="204"/>
      <c r="R63" s="204"/>
      <c r="S63" s="204"/>
      <c r="T63" s="204"/>
      <c r="U63" s="239"/>
      <c r="V63" s="239"/>
      <c r="W63" s="239"/>
      <c r="X63" s="221" t="str">
        <f t="shared" si="0"/>
        <v>0</v>
      </c>
      <c r="Y63" s="221" t="str">
        <f t="shared" si="1"/>
        <v>0</v>
      </c>
      <c r="Z63" s="240"/>
      <c r="AA63" s="240"/>
      <c r="AB63" s="240"/>
    </row>
    <row r="64" spans="1:28" s="205" customFormat="1" x14ac:dyDescent="0.2">
      <c r="A64" s="207" t="s">
        <v>24</v>
      </c>
      <c r="B64" s="208"/>
      <c r="C64" s="12" t="s">
        <v>104</v>
      </c>
      <c r="D64" s="217"/>
      <c r="Q64" s="204"/>
      <c r="R64" s="204"/>
      <c r="S64" s="204"/>
      <c r="T64" s="204"/>
      <c r="U64" s="239"/>
      <c r="V64" s="239"/>
      <c r="W64" s="239"/>
      <c r="X64" s="221" t="str">
        <f t="shared" si="0"/>
        <v>0</v>
      </c>
      <c r="Y64" s="221" t="str">
        <f t="shared" si="1"/>
        <v>0</v>
      </c>
      <c r="Z64" s="240"/>
      <c r="AA64" s="240"/>
      <c r="AB64" s="240"/>
    </row>
    <row r="65" spans="1:28" s="205" customFormat="1" x14ac:dyDescent="0.2">
      <c r="A65" s="207" t="s">
        <v>25</v>
      </c>
      <c r="B65" s="208"/>
      <c r="C65" s="12" t="s">
        <v>103</v>
      </c>
      <c r="D65" s="217"/>
      <c r="Q65" s="204"/>
      <c r="R65" s="204"/>
      <c r="S65" s="204"/>
      <c r="T65" s="204"/>
      <c r="U65" s="239"/>
      <c r="V65" s="239"/>
      <c r="W65" s="239"/>
      <c r="X65" s="221" t="str">
        <f t="shared" si="0"/>
        <v>0</v>
      </c>
      <c r="Y65" s="221" t="str">
        <f t="shared" si="1"/>
        <v>0</v>
      </c>
      <c r="Z65" s="240"/>
      <c r="AA65" s="240"/>
      <c r="AB65" s="240"/>
    </row>
    <row r="66" spans="1:28" s="205" customFormat="1" x14ac:dyDescent="0.2">
      <c r="A66" s="207" t="s">
        <v>100</v>
      </c>
      <c r="B66" s="208"/>
      <c r="C66" s="4"/>
      <c r="D66" s="217"/>
      <c r="Q66" s="204"/>
      <c r="R66" s="204"/>
      <c r="S66" s="204"/>
      <c r="T66" s="204"/>
      <c r="U66" s="239"/>
      <c r="V66" s="239"/>
      <c r="W66" s="239"/>
      <c r="X66" s="221" t="str">
        <f t="shared" si="0"/>
        <v>0</v>
      </c>
      <c r="Y66" s="221" t="str">
        <f t="shared" si="1"/>
        <v>0</v>
      </c>
      <c r="Z66" s="240"/>
      <c r="AA66" s="240"/>
      <c r="AB66" s="240"/>
    </row>
    <row r="67" spans="1:28" s="205" customFormat="1" x14ac:dyDescent="0.2">
      <c r="A67" s="207" t="s">
        <v>101</v>
      </c>
      <c r="B67" s="208"/>
      <c r="C67" s="12"/>
      <c r="D67" s="217"/>
      <c r="Q67" s="204"/>
      <c r="R67" s="204"/>
      <c r="S67" s="204"/>
      <c r="T67" s="204"/>
      <c r="U67" s="239"/>
      <c r="V67" s="239"/>
      <c r="W67" s="239"/>
      <c r="X67" s="221" t="str">
        <f t="shared" si="0"/>
        <v>0</v>
      </c>
      <c r="Y67" s="221" t="str">
        <f t="shared" si="1"/>
        <v>0</v>
      </c>
      <c r="Z67" s="240"/>
      <c r="AA67" s="240"/>
      <c r="AB67" s="240"/>
    </row>
    <row r="68" spans="1:28" s="205" customFormat="1" x14ac:dyDescent="0.2">
      <c r="A68" s="207" t="s">
        <v>26</v>
      </c>
      <c r="B68" s="208"/>
      <c r="C68" s="12" t="s">
        <v>175</v>
      </c>
      <c r="D68" s="217"/>
      <c r="Q68" s="204"/>
      <c r="R68" s="204"/>
      <c r="S68" s="204"/>
      <c r="T68" s="204"/>
      <c r="U68" s="239"/>
      <c r="V68" s="239"/>
      <c r="W68" s="239"/>
      <c r="X68" s="221" t="str">
        <f t="shared" si="0"/>
        <v>0</v>
      </c>
      <c r="Y68" s="221" t="str">
        <f t="shared" si="1"/>
        <v>0</v>
      </c>
      <c r="Z68" s="240"/>
      <c r="AA68" s="240"/>
      <c r="AB68" s="240"/>
    </row>
    <row r="69" spans="1:28" s="205" customFormat="1" x14ac:dyDescent="0.2">
      <c r="A69" s="207"/>
      <c r="B69" s="208"/>
      <c r="D69" s="217"/>
      <c r="Q69" s="204"/>
      <c r="R69" s="204"/>
      <c r="S69" s="204"/>
      <c r="T69" s="204"/>
      <c r="U69" s="239"/>
      <c r="V69" s="239"/>
      <c r="W69" s="239"/>
      <c r="X69" s="221" t="str">
        <f t="shared" si="0"/>
        <v>0</v>
      </c>
      <c r="Y69" s="221" t="str">
        <f t="shared" si="1"/>
        <v>0</v>
      </c>
      <c r="Z69" s="240"/>
      <c r="AA69" s="240"/>
      <c r="AB69" s="240"/>
    </row>
    <row r="70" spans="1:28" s="164" customFormat="1" x14ac:dyDescent="0.2">
      <c r="A70" s="201" t="s">
        <v>27</v>
      </c>
      <c r="B70" s="216" t="s">
        <v>28</v>
      </c>
      <c r="C70" s="204" t="s">
        <v>29</v>
      </c>
      <c r="D70" s="217"/>
      <c r="E70" s="205" t="s">
        <v>30</v>
      </c>
      <c r="F70" s="204"/>
      <c r="G70" s="204"/>
      <c r="H70" s="204"/>
      <c r="I70" s="204"/>
      <c r="J70" s="204"/>
      <c r="K70" s="204"/>
      <c r="L70" s="204"/>
      <c r="M70" s="204"/>
      <c r="N70" s="204"/>
      <c r="O70" s="204"/>
      <c r="P70" s="204" t="s">
        <v>31</v>
      </c>
      <c r="Q70" s="206"/>
      <c r="R70" s="204" t="s">
        <v>32</v>
      </c>
      <c r="S70" s="204"/>
      <c r="T70" s="204"/>
      <c r="U70" s="239"/>
      <c r="V70" s="239" t="s">
        <v>33</v>
      </c>
      <c r="W70" s="239"/>
      <c r="X70" s="221" t="str">
        <f t="shared" si="0"/>
        <v>0</v>
      </c>
      <c r="Y70" s="221" t="str">
        <f t="shared" si="1"/>
        <v>0</v>
      </c>
      <c r="Z70" s="214"/>
      <c r="AA70" s="214"/>
      <c r="AB70" s="214"/>
    </row>
    <row r="71" spans="1:28" s="164" customFormat="1" x14ac:dyDescent="0.2">
      <c r="A71" s="201" t="s">
        <v>148</v>
      </c>
      <c r="B71" s="216"/>
      <c r="C71" s="204"/>
      <c r="D71" s="217"/>
      <c r="E71" s="205"/>
      <c r="F71" s="204"/>
      <c r="G71" s="204"/>
      <c r="H71" s="204"/>
      <c r="I71" s="204"/>
      <c r="J71" s="204"/>
      <c r="K71" s="204"/>
      <c r="L71" s="204"/>
      <c r="M71" s="204"/>
      <c r="N71" s="204"/>
      <c r="O71" s="204"/>
      <c r="P71" s="204"/>
      <c r="Q71" s="204"/>
      <c r="R71" s="204"/>
      <c r="S71" s="204"/>
      <c r="T71" s="204"/>
      <c r="U71" s="239"/>
      <c r="V71" s="239"/>
      <c r="W71" s="239"/>
      <c r="X71" s="221" t="str">
        <f t="shared" si="0"/>
        <v>0</v>
      </c>
      <c r="Y71" s="221" t="str">
        <f t="shared" si="1"/>
        <v>0</v>
      </c>
      <c r="Z71" s="214"/>
      <c r="AA71" s="214"/>
      <c r="AB71" s="214"/>
    </row>
    <row r="72" spans="1:28" s="111" customFormat="1" x14ac:dyDescent="0.2">
      <c r="A72" s="201" t="str">
        <f>T($C$64)</f>
        <v>10.00 Uhr</v>
      </c>
      <c r="B72" s="218">
        <v>1</v>
      </c>
      <c r="C72" s="212" t="str">
        <f>T(C2)</f>
        <v>TV Heuchlingen</v>
      </c>
      <c r="D72" s="219" t="s">
        <v>102</v>
      </c>
      <c r="E72" s="212" t="str">
        <f>T(C3)</f>
        <v>TSV Stammheim 4</v>
      </c>
      <c r="F72" s="212"/>
      <c r="G72" s="212"/>
      <c r="H72" s="212"/>
      <c r="I72" s="212"/>
      <c r="J72" s="212"/>
      <c r="K72" s="212"/>
      <c r="L72" s="212"/>
      <c r="M72" s="212"/>
      <c r="N72" s="212"/>
      <c r="O72" s="212"/>
      <c r="P72" s="212" t="str">
        <f>T(C6)</f>
        <v>TSV Grafenau 2</v>
      </c>
      <c r="Q72" s="203"/>
      <c r="R72" s="110" t="s">
        <v>34</v>
      </c>
      <c r="S72" s="203"/>
      <c r="T72" s="110"/>
      <c r="U72" s="220" t="str">
        <f>IF(Q72="","",IF(Q72=S72,"1",IF(Q72&gt;S72,"2","0")))</f>
        <v/>
      </c>
      <c r="V72" s="221" t="s">
        <v>34</v>
      </c>
      <c r="W72" s="220" t="str">
        <f>IF(Q72="","",IF(S72=Q72,"1",IF(S72&gt;Q72,"2","0")))</f>
        <v/>
      </c>
      <c r="X72" s="221" t="str">
        <f t="shared" si="0"/>
        <v>0</v>
      </c>
      <c r="Y72" s="221" t="str">
        <f t="shared" si="1"/>
        <v>0</v>
      </c>
      <c r="Z72" s="138"/>
      <c r="AA72" s="138"/>
      <c r="AB72" s="138"/>
    </row>
    <row r="73" spans="1:28" s="111" customFormat="1" x14ac:dyDescent="0.2">
      <c r="A73" s="201"/>
      <c r="B73" s="203">
        <v>2</v>
      </c>
      <c r="C73" s="212" t="str">
        <f>T(C4)</f>
        <v>TSV Illertissen</v>
      </c>
      <c r="D73" s="219" t="s">
        <v>102</v>
      </c>
      <c r="E73" s="212" t="str">
        <f>T(C5)</f>
        <v>TSV Malmsheim</v>
      </c>
      <c r="F73" s="212"/>
      <c r="G73" s="212"/>
      <c r="H73" s="212"/>
      <c r="I73" s="212"/>
      <c r="J73" s="212"/>
      <c r="K73" s="212"/>
      <c r="L73" s="212"/>
      <c r="M73" s="212"/>
      <c r="N73" s="212"/>
      <c r="O73" s="212"/>
      <c r="P73" s="212" t="str">
        <f>T(C7)</f>
        <v>TSV Gärtringen 2</v>
      </c>
      <c r="Q73" s="203"/>
      <c r="R73" s="110" t="s">
        <v>34</v>
      </c>
      <c r="S73" s="203"/>
      <c r="T73" s="110"/>
      <c r="U73" s="220" t="str">
        <f>IF(Q73="","",IF(Q73=S73,"1",IF(Q73&gt;S73,"2","0")))</f>
        <v/>
      </c>
      <c r="V73" s="221" t="s">
        <v>34</v>
      </c>
      <c r="W73" s="220" t="str">
        <f>IF(Q73="","",IF(S73=Q73,"1",IF(S73&gt;Q73,"2","0")))</f>
        <v/>
      </c>
      <c r="X73" s="221" t="str">
        <f t="shared" si="0"/>
        <v>0</v>
      </c>
      <c r="Y73" s="221" t="str">
        <f t="shared" si="1"/>
        <v>0</v>
      </c>
      <c r="Z73" s="138"/>
      <c r="AA73" s="138"/>
      <c r="AB73" s="138"/>
    </row>
    <row r="74" spans="1:28" s="111" customFormat="1" x14ac:dyDescent="0.2">
      <c r="A74" s="201"/>
      <c r="B74" s="203"/>
      <c r="C74" s="212"/>
      <c r="D74" s="219"/>
      <c r="E74" s="212"/>
      <c r="F74" s="212"/>
      <c r="G74" s="212"/>
      <c r="H74" s="212"/>
      <c r="I74" s="212"/>
      <c r="J74" s="212"/>
      <c r="K74" s="212"/>
      <c r="L74" s="212"/>
      <c r="M74" s="212"/>
      <c r="N74" s="212"/>
      <c r="O74" s="212"/>
      <c r="P74" s="212"/>
      <c r="Q74" s="203"/>
      <c r="R74" s="110"/>
      <c r="S74" s="203"/>
      <c r="T74" s="110"/>
      <c r="U74" s="220"/>
      <c r="V74" s="221"/>
      <c r="W74" s="220"/>
      <c r="X74" s="221" t="str">
        <f t="shared" si="0"/>
        <v>0</v>
      </c>
      <c r="Y74" s="221" t="str">
        <f t="shared" si="1"/>
        <v>0</v>
      </c>
      <c r="Z74" s="138"/>
      <c r="AA74" s="138"/>
      <c r="AB74" s="138"/>
    </row>
    <row r="75" spans="1:28" s="111" customFormat="1" x14ac:dyDescent="0.2">
      <c r="A75" s="201"/>
      <c r="B75" s="218">
        <v>1</v>
      </c>
      <c r="C75" s="212" t="str">
        <f>T(C6)</f>
        <v>TSV Grafenau 2</v>
      </c>
      <c r="D75" s="219" t="s">
        <v>102</v>
      </c>
      <c r="E75" s="212" t="str">
        <f>T(C7)</f>
        <v>TSV Gärtringen 2</v>
      </c>
      <c r="F75" s="212"/>
      <c r="G75" s="212"/>
      <c r="H75" s="212"/>
      <c r="I75" s="212"/>
      <c r="J75" s="212"/>
      <c r="K75" s="212"/>
      <c r="L75" s="212"/>
      <c r="M75" s="212"/>
      <c r="N75" s="212"/>
      <c r="O75" s="212"/>
      <c r="P75" s="115" t="str">
        <f>T(C5)</f>
        <v>TSV Malmsheim</v>
      </c>
      <c r="Q75" s="203"/>
      <c r="R75" s="110" t="s">
        <v>34</v>
      </c>
      <c r="S75" s="203"/>
      <c r="T75" s="110"/>
      <c r="U75" s="220" t="str">
        <f>IF(Q75="","",IF(Q75=S75,"1",IF(Q75&gt;S75,"2","0")))</f>
        <v/>
      </c>
      <c r="V75" s="221" t="s">
        <v>34</v>
      </c>
      <c r="W75" s="220" t="str">
        <f>IF(S75="","",IF(S75=Q75,"1",IF(S75&gt;Q75,"2","0")))</f>
        <v/>
      </c>
      <c r="X75" s="221" t="str">
        <f t="shared" si="0"/>
        <v>0</v>
      </c>
      <c r="Y75" s="221" t="str">
        <f t="shared" si="1"/>
        <v>0</v>
      </c>
      <c r="Z75" s="138"/>
      <c r="AA75" s="138"/>
      <c r="AB75" s="138"/>
    </row>
    <row r="76" spans="1:28" s="111" customFormat="1" x14ac:dyDescent="0.2">
      <c r="A76" s="206"/>
      <c r="B76" s="218">
        <v>2</v>
      </c>
      <c r="C76" s="115" t="str">
        <f>T(C8)</f>
        <v>TV Veringendorf</v>
      </c>
      <c r="D76" s="222" t="s">
        <v>102</v>
      </c>
      <c r="E76" s="212" t="str">
        <f>T(C2)</f>
        <v>TV Heuchlingen</v>
      </c>
      <c r="F76" s="115"/>
      <c r="G76" s="115"/>
      <c r="H76" s="115"/>
      <c r="I76" s="115"/>
      <c r="J76" s="115"/>
      <c r="K76" s="115"/>
      <c r="L76" s="115"/>
      <c r="M76" s="115"/>
      <c r="N76" s="115"/>
      <c r="O76" s="115"/>
      <c r="P76" s="115" t="str">
        <f>T(C3)</f>
        <v>TSV Stammheim 4</v>
      </c>
      <c r="Q76" s="203"/>
      <c r="R76" s="110" t="s">
        <v>34</v>
      </c>
      <c r="S76" s="203"/>
      <c r="T76" s="110"/>
      <c r="U76" s="220" t="str">
        <f>IF(Q76="","",IF(Q76=S76,"1",IF(Q76&gt;S76,"2","0")))</f>
        <v/>
      </c>
      <c r="V76" s="223" t="s">
        <v>34</v>
      </c>
      <c r="W76" s="220" t="str">
        <f>IF(S76="","",IF(S76=Q76,"1",IF(S76&gt;Q76,"2","0")))</f>
        <v/>
      </c>
      <c r="X76" s="221" t="str">
        <f t="shared" si="0"/>
        <v>0</v>
      </c>
      <c r="Y76" s="221" t="str">
        <f t="shared" si="1"/>
        <v>0</v>
      </c>
      <c r="Z76" s="138"/>
      <c r="AA76" s="138"/>
      <c r="AB76" s="138"/>
    </row>
    <row r="77" spans="1:28" s="111" customFormat="1" x14ac:dyDescent="0.2">
      <c r="A77" s="206"/>
      <c r="B77" s="218"/>
      <c r="C77" s="212"/>
      <c r="D77" s="222"/>
      <c r="E77" s="212"/>
      <c r="F77" s="115"/>
      <c r="G77" s="115"/>
      <c r="H77" s="115"/>
      <c r="I77" s="115"/>
      <c r="J77" s="115"/>
      <c r="K77" s="115"/>
      <c r="L77" s="115"/>
      <c r="M77" s="115"/>
      <c r="N77" s="115"/>
      <c r="O77" s="115"/>
      <c r="P77" s="212"/>
      <c r="Q77" s="203"/>
      <c r="R77" s="110"/>
      <c r="S77" s="203"/>
      <c r="T77" s="110"/>
      <c r="U77" s="220"/>
      <c r="V77" s="221"/>
      <c r="W77" s="220"/>
      <c r="X77" s="221" t="str">
        <f t="shared" si="0"/>
        <v>0</v>
      </c>
      <c r="Y77" s="221" t="str">
        <f t="shared" si="1"/>
        <v>0</v>
      </c>
      <c r="Z77" s="138"/>
      <c r="AA77" s="138"/>
      <c r="AB77" s="138"/>
    </row>
    <row r="78" spans="1:28" s="111" customFormat="1" x14ac:dyDescent="0.2">
      <c r="A78" s="201"/>
      <c r="B78" s="218">
        <v>1</v>
      </c>
      <c r="C78" s="212" t="str">
        <f>T(C2)</f>
        <v>TV Heuchlingen</v>
      </c>
      <c r="D78" s="219" t="s">
        <v>102</v>
      </c>
      <c r="E78" s="212" t="str">
        <f>T(C4)</f>
        <v>TSV Illertissen</v>
      </c>
      <c r="F78" s="115"/>
      <c r="G78" s="115"/>
      <c r="H78" s="115"/>
      <c r="I78" s="115"/>
      <c r="J78" s="115"/>
      <c r="K78" s="115"/>
      <c r="L78" s="115"/>
      <c r="M78" s="115"/>
      <c r="N78" s="115"/>
      <c r="O78" s="115"/>
      <c r="P78" s="115" t="str">
        <f>T(C8)</f>
        <v>TV Veringendorf</v>
      </c>
      <c r="Q78" s="203"/>
      <c r="R78" s="110" t="s">
        <v>34</v>
      </c>
      <c r="S78" s="203"/>
      <c r="T78" s="110"/>
      <c r="U78" s="220" t="str">
        <f>IF(Q78="","",IF(Q78=S78,"1",IF(Q78&gt;S78,"2","0")))</f>
        <v/>
      </c>
      <c r="V78" s="221" t="s">
        <v>34</v>
      </c>
      <c r="W78" s="220" t="str">
        <f>IF(S78="","",IF(S78=Q78,"1",IF(S78&gt;Q78,"2","0")))</f>
        <v/>
      </c>
      <c r="X78" s="221" t="str">
        <f t="shared" si="0"/>
        <v>0</v>
      </c>
      <c r="Y78" s="221" t="str">
        <f t="shared" si="1"/>
        <v>0</v>
      </c>
      <c r="Z78" s="138"/>
      <c r="AA78" s="138"/>
      <c r="AB78" s="138"/>
    </row>
    <row r="79" spans="1:28" s="111" customFormat="1" x14ac:dyDescent="0.2">
      <c r="A79" s="201"/>
      <c r="B79" s="218">
        <v>2</v>
      </c>
      <c r="C79" s="212" t="str">
        <f>T(C7)</f>
        <v>TSV Gärtringen 2</v>
      </c>
      <c r="D79" s="219" t="s">
        <v>102</v>
      </c>
      <c r="E79" s="212" t="str">
        <f>T(C5)</f>
        <v>TSV Malmsheim</v>
      </c>
      <c r="F79" s="212"/>
      <c r="G79" s="212"/>
      <c r="H79" s="212"/>
      <c r="I79" s="212"/>
      <c r="J79" s="212"/>
      <c r="K79" s="212"/>
      <c r="L79" s="212"/>
      <c r="M79" s="212"/>
      <c r="N79" s="212"/>
      <c r="O79" s="212"/>
      <c r="P79" s="212" t="str">
        <f>T(C6)</f>
        <v>TSV Grafenau 2</v>
      </c>
      <c r="Q79" s="203"/>
      <c r="R79" s="110" t="s">
        <v>34</v>
      </c>
      <c r="S79" s="203"/>
      <c r="T79" s="110"/>
      <c r="U79" s="220" t="str">
        <f>IF(Q79="","",IF(Q79=S79,"1",IF(Q79&gt;S79,"2","0")))</f>
        <v/>
      </c>
      <c r="V79" s="221" t="s">
        <v>34</v>
      </c>
      <c r="W79" s="220" t="str">
        <f>IF(S79="","",IF(S79=Q79,"1",IF(S79&gt;Q79,"2","0")))</f>
        <v/>
      </c>
      <c r="X79" s="221" t="str">
        <f t="shared" si="0"/>
        <v>0</v>
      </c>
      <c r="Y79" s="221" t="str">
        <f t="shared" si="1"/>
        <v>0</v>
      </c>
      <c r="Z79" s="138"/>
      <c r="AA79" s="138"/>
      <c r="AB79" s="138"/>
    </row>
    <row r="80" spans="1:28" s="111" customFormat="1" x14ac:dyDescent="0.2">
      <c r="A80" s="201"/>
      <c r="B80" s="218"/>
      <c r="C80" s="212"/>
      <c r="D80" s="219"/>
      <c r="E80" s="212"/>
      <c r="F80" s="212"/>
      <c r="G80" s="212"/>
      <c r="H80" s="212"/>
      <c r="I80" s="212"/>
      <c r="J80" s="212"/>
      <c r="K80" s="212"/>
      <c r="L80" s="212"/>
      <c r="M80" s="212"/>
      <c r="N80" s="212"/>
      <c r="O80" s="212"/>
      <c r="P80" s="212"/>
      <c r="Q80" s="203"/>
      <c r="R80" s="110"/>
      <c r="S80" s="203"/>
      <c r="T80" s="110"/>
      <c r="U80" s="220"/>
      <c r="V80" s="221"/>
      <c r="W80" s="220"/>
      <c r="X80" s="221" t="str">
        <f t="shared" si="0"/>
        <v>0</v>
      </c>
      <c r="Y80" s="221" t="str">
        <f t="shared" si="1"/>
        <v>0</v>
      </c>
      <c r="Z80" s="138"/>
      <c r="AA80" s="138"/>
      <c r="AB80" s="138"/>
    </row>
    <row r="81" spans="1:28" s="111" customFormat="1" x14ac:dyDescent="0.2">
      <c r="A81" s="201"/>
      <c r="B81" s="203">
        <v>1</v>
      </c>
      <c r="C81" s="212" t="str">
        <f>T(C3)</f>
        <v>TSV Stammheim 4</v>
      </c>
      <c r="D81" s="219" t="s">
        <v>102</v>
      </c>
      <c r="E81" s="212" t="str">
        <f>T(C6)</f>
        <v>TSV Grafenau 2</v>
      </c>
      <c r="F81" s="115"/>
      <c r="G81" s="115"/>
      <c r="H81" s="115"/>
      <c r="I81" s="115"/>
      <c r="J81" s="115"/>
      <c r="K81" s="115"/>
      <c r="L81" s="115"/>
      <c r="M81" s="115"/>
      <c r="N81" s="115"/>
      <c r="O81" s="115"/>
      <c r="P81" s="212" t="str">
        <f>T(C2)</f>
        <v>TV Heuchlingen</v>
      </c>
      <c r="Q81" s="203"/>
      <c r="R81" s="110" t="s">
        <v>34</v>
      </c>
      <c r="S81" s="203"/>
      <c r="T81" s="110"/>
      <c r="U81" s="220" t="str">
        <f>IF(Q81="","",IF(Q81=S81,"1",IF(Q81&gt;S81,"2","0")))</f>
        <v/>
      </c>
      <c r="V81" s="221" t="s">
        <v>34</v>
      </c>
      <c r="W81" s="220" t="str">
        <f>IF(S81="","",IF(S81=Q81,"1",IF(S81&gt;Q81,"2","0")))</f>
        <v/>
      </c>
      <c r="X81" s="221" t="str">
        <f t="shared" si="0"/>
        <v>0</v>
      </c>
      <c r="Y81" s="221" t="str">
        <f t="shared" si="1"/>
        <v>0</v>
      </c>
      <c r="Z81" s="138"/>
      <c r="AA81" s="138"/>
      <c r="AB81" s="138"/>
    </row>
    <row r="82" spans="1:28" s="111" customFormat="1" x14ac:dyDescent="0.2">
      <c r="A82" s="201"/>
      <c r="B82" s="218">
        <v>2</v>
      </c>
      <c r="C82" s="212" t="str">
        <f>T(C8)</f>
        <v>TV Veringendorf</v>
      </c>
      <c r="D82" s="222" t="s">
        <v>102</v>
      </c>
      <c r="E82" s="212" t="str">
        <f>T(C4)</f>
        <v>TSV Illertissen</v>
      </c>
      <c r="F82" s="115"/>
      <c r="G82" s="115"/>
      <c r="H82" s="115"/>
      <c r="I82" s="115"/>
      <c r="J82" s="115"/>
      <c r="K82" s="115"/>
      <c r="L82" s="115"/>
      <c r="M82" s="115"/>
      <c r="N82" s="115"/>
      <c r="O82" s="115"/>
      <c r="P82" s="115" t="str">
        <f>T(C5)</f>
        <v>TSV Malmsheim</v>
      </c>
      <c r="Q82" s="203"/>
      <c r="R82" s="110" t="s">
        <v>34</v>
      </c>
      <c r="S82" s="203"/>
      <c r="T82" s="110"/>
      <c r="U82" s="220" t="str">
        <f>IF(Q82="","",IF(Q82=S82,"1",IF(Q82&gt;S82,"2","0")))</f>
        <v/>
      </c>
      <c r="V82" s="221" t="s">
        <v>34</v>
      </c>
      <c r="W82" s="220" t="str">
        <f>IF(S82="","",IF(S82=Q82,"1",IF(S82&gt;Q82,"2","0")))</f>
        <v/>
      </c>
      <c r="X82" s="221" t="str">
        <f t="shared" si="0"/>
        <v>0</v>
      </c>
      <c r="Y82" s="221" t="str">
        <f t="shared" si="1"/>
        <v>0</v>
      </c>
      <c r="Z82" s="138"/>
      <c r="AA82" s="138"/>
      <c r="AB82" s="138"/>
    </row>
    <row r="83" spans="1:28" s="111" customFormat="1" x14ac:dyDescent="0.2">
      <c r="A83" s="201"/>
      <c r="B83" s="218"/>
      <c r="C83" s="212"/>
      <c r="D83" s="222"/>
      <c r="E83" s="212"/>
      <c r="F83" s="115"/>
      <c r="G83" s="115"/>
      <c r="H83" s="115"/>
      <c r="I83" s="115"/>
      <c r="J83" s="115"/>
      <c r="K83" s="115"/>
      <c r="L83" s="115"/>
      <c r="M83" s="115"/>
      <c r="N83" s="115"/>
      <c r="O83" s="115"/>
      <c r="P83" s="115"/>
      <c r="Q83" s="203"/>
      <c r="R83" s="110"/>
      <c r="S83" s="203"/>
      <c r="T83" s="110"/>
      <c r="U83" s="220"/>
      <c r="V83" s="221"/>
      <c r="W83" s="220"/>
      <c r="X83" s="221" t="str">
        <f t="shared" si="0"/>
        <v>0</v>
      </c>
      <c r="Y83" s="221" t="str">
        <f t="shared" si="1"/>
        <v>0</v>
      </c>
      <c r="Z83" s="138"/>
      <c r="AA83" s="138"/>
      <c r="AB83" s="138"/>
    </row>
    <row r="84" spans="1:28" s="111" customFormat="1" x14ac:dyDescent="0.2">
      <c r="A84" s="201"/>
      <c r="B84" s="226">
        <v>1</v>
      </c>
      <c r="C84" s="227" t="str">
        <f>T(C3)</f>
        <v>TSV Stammheim 4</v>
      </c>
      <c r="D84" s="228" t="s">
        <v>102</v>
      </c>
      <c r="E84" s="227" t="str">
        <f>T(C4)</f>
        <v>TSV Illertissen</v>
      </c>
      <c r="F84" s="227"/>
      <c r="G84" s="227"/>
      <c r="H84" s="227"/>
      <c r="I84" s="227"/>
      <c r="J84" s="227"/>
      <c r="K84" s="227"/>
      <c r="L84" s="227"/>
      <c r="M84" s="227"/>
      <c r="N84" s="227"/>
      <c r="O84" s="227"/>
      <c r="P84" s="227" t="str">
        <f>T(C6)</f>
        <v>TSV Grafenau 2</v>
      </c>
      <c r="Q84" s="203"/>
      <c r="R84" s="126" t="s">
        <v>34</v>
      </c>
      <c r="S84" s="203"/>
      <c r="T84" s="126"/>
      <c r="U84" s="229" t="str">
        <f>IF(Q84="","",IF(Q84=S84,"1",IF(Q84&gt;S84,"2","0")))</f>
        <v/>
      </c>
      <c r="V84" s="230" t="s">
        <v>34</v>
      </c>
      <c r="W84" s="229" t="str">
        <f>IF(S84="","",IF(S84=Q84,"1",IF(S84&gt;Q84,"2","0")))</f>
        <v/>
      </c>
      <c r="X84" s="221" t="str">
        <f t="shared" si="0"/>
        <v>0</v>
      </c>
      <c r="Y84" s="221" t="str">
        <f t="shared" si="1"/>
        <v>0</v>
      </c>
      <c r="Z84" s="138"/>
      <c r="AA84" s="138"/>
      <c r="AB84" s="138"/>
    </row>
    <row r="85" spans="1:28" s="111" customFormat="1" x14ac:dyDescent="0.2">
      <c r="A85" s="201"/>
      <c r="B85" s="226">
        <v>2</v>
      </c>
      <c r="C85" s="227" t="str">
        <f>T(C8)</f>
        <v>TV Veringendorf</v>
      </c>
      <c r="D85" s="228" t="s">
        <v>102</v>
      </c>
      <c r="E85" s="227" t="str">
        <f>T(C5)</f>
        <v>TSV Malmsheim</v>
      </c>
      <c r="F85" s="125"/>
      <c r="G85" s="125"/>
      <c r="H85" s="125"/>
      <c r="I85" s="125"/>
      <c r="J85" s="125"/>
      <c r="K85" s="125"/>
      <c r="L85" s="125"/>
      <c r="M85" s="125"/>
      <c r="N85" s="125"/>
      <c r="O85" s="125"/>
      <c r="P85" s="125" t="str">
        <f>T(C2)</f>
        <v>TV Heuchlingen</v>
      </c>
      <c r="Q85" s="203"/>
      <c r="R85" s="126" t="s">
        <v>34</v>
      </c>
      <c r="S85" s="203"/>
      <c r="T85" s="126"/>
      <c r="U85" s="229" t="str">
        <f>IF(Q85="","",IF(Q85=S85,"1",IF(Q85&gt;S85,"2","0")))</f>
        <v/>
      </c>
      <c r="V85" s="230" t="s">
        <v>34</v>
      </c>
      <c r="W85" s="229" t="str">
        <f>IF(S85="","",IF(S85=Q85,"1",IF(S85&gt;Q85,"2","0")))</f>
        <v/>
      </c>
      <c r="X85" s="221" t="str">
        <f t="shared" ref="X85:X103" si="6">IF(U85="","0",U85)</f>
        <v>0</v>
      </c>
      <c r="Y85" s="221" t="str">
        <f t="shared" ref="Y85:Y103" si="7">IF(W85="","0",W85)</f>
        <v>0</v>
      </c>
      <c r="Z85" s="138"/>
      <c r="AA85" s="138"/>
      <c r="AB85" s="138"/>
    </row>
    <row r="86" spans="1:28" s="111" customFormat="1" x14ac:dyDescent="0.2">
      <c r="A86" s="201"/>
      <c r="B86" s="226"/>
      <c r="C86" s="227"/>
      <c r="D86" s="228"/>
      <c r="E86" s="227"/>
      <c r="F86" s="125"/>
      <c r="G86" s="125"/>
      <c r="H86" s="125"/>
      <c r="I86" s="125"/>
      <c r="J86" s="125"/>
      <c r="K86" s="125"/>
      <c r="L86" s="125"/>
      <c r="M86" s="125"/>
      <c r="N86" s="125"/>
      <c r="O86" s="125"/>
      <c r="P86" s="125"/>
      <c r="Q86" s="203"/>
      <c r="R86" s="126"/>
      <c r="S86" s="203"/>
      <c r="T86" s="126"/>
      <c r="U86" s="229" t="str">
        <f t="shared" ref="U86" si="8">IF(Q86="","",IF(Q86=S86,"1",IF(Q86&gt;S86,"2","0")))</f>
        <v/>
      </c>
      <c r="V86" s="230"/>
      <c r="W86" s="229" t="str">
        <f t="shared" ref="W86:W87" si="9">IF(S86="","",IF(S86=Q86,"1",IF(S86&gt;Q86,"2","0")))</f>
        <v/>
      </c>
      <c r="X86" s="221" t="str">
        <f t="shared" si="6"/>
        <v>0</v>
      </c>
      <c r="Y86" s="221" t="str">
        <f t="shared" si="7"/>
        <v>0</v>
      </c>
      <c r="Z86" s="138"/>
      <c r="AA86" s="138"/>
      <c r="AB86" s="138"/>
    </row>
    <row r="87" spans="1:28" s="111" customFormat="1" x14ac:dyDescent="0.2">
      <c r="A87" s="201"/>
      <c r="B87" s="226">
        <v>1</v>
      </c>
      <c r="C87" s="227" t="str">
        <f>T(C8)</f>
        <v>TV Veringendorf</v>
      </c>
      <c r="D87" s="228" t="s">
        <v>102</v>
      </c>
      <c r="E87" s="227" t="str">
        <f>T(C3)</f>
        <v>TSV Stammheim 4</v>
      </c>
      <c r="F87" s="125"/>
      <c r="G87" s="125"/>
      <c r="H87" s="125"/>
      <c r="I87" s="125"/>
      <c r="J87" s="125"/>
      <c r="K87" s="125"/>
      <c r="L87" s="125"/>
      <c r="M87" s="125"/>
      <c r="N87" s="125"/>
      <c r="O87" s="125"/>
      <c r="P87" s="125" t="str">
        <f>T(C4)</f>
        <v>TSV Illertissen</v>
      </c>
      <c r="Q87" s="203"/>
      <c r="R87" s="126" t="s">
        <v>34</v>
      </c>
      <c r="S87" s="203"/>
      <c r="T87" s="126"/>
      <c r="U87" s="229" t="str">
        <f>IF(Q87="","",IF(Q87=S87,"1",IF(Q87&gt;S87,"2","0")))</f>
        <v/>
      </c>
      <c r="V87" s="230" t="s">
        <v>34</v>
      </c>
      <c r="W87" s="229" t="str">
        <f t="shared" si="9"/>
        <v/>
      </c>
      <c r="X87" s="221" t="str">
        <f t="shared" si="6"/>
        <v>0</v>
      </c>
      <c r="Y87" s="221" t="str">
        <f t="shared" si="7"/>
        <v>0</v>
      </c>
      <c r="Z87" s="138"/>
      <c r="AA87" s="138"/>
      <c r="AB87" s="138"/>
    </row>
    <row r="88" spans="1:28" s="164" customFormat="1" x14ac:dyDescent="0.2">
      <c r="A88" s="201"/>
      <c r="B88" s="226">
        <v>2</v>
      </c>
      <c r="C88" s="227" t="str">
        <f>T(C5)</f>
        <v>TSV Malmsheim</v>
      </c>
      <c r="D88" s="228" t="s">
        <v>102</v>
      </c>
      <c r="E88" s="227" t="str">
        <f>T(C2)</f>
        <v>TV Heuchlingen</v>
      </c>
      <c r="F88" s="227"/>
      <c r="G88" s="227"/>
      <c r="H88" s="227"/>
      <c r="I88" s="227"/>
      <c r="J88" s="227"/>
      <c r="K88" s="227"/>
      <c r="L88" s="227"/>
      <c r="M88" s="227"/>
      <c r="N88" s="227"/>
      <c r="O88" s="227"/>
      <c r="P88" s="227" t="str">
        <f>T(C7)</f>
        <v>TSV Gärtringen 2</v>
      </c>
      <c r="Q88" s="203"/>
      <c r="R88" s="126" t="s">
        <v>34</v>
      </c>
      <c r="S88" s="203"/>
      <c r="T88" s="126"/>
      <c r="U88" s="229" t="str">
        <f>IF(Q88="","",IF(Q88=S88,"1",IF(Q88&gt;S88,"2","0")))</f>
        <v/>
      </c>
      <c r="V88" s="230" t="s">
        <v>34</v>
      </c>
      <c r="W88" s="229" t="str">
        <f>IF(S88="","",IF(S88=Q88,"1",IF(S88&gt;Q88,"2","0")))</f>
        <v/>
      </c>
      <c r="X88" s="221" t="str">
        <f t="shared" si="6"/>
        <v>0</v>
      </c>
      <c r="Y88" s="221" t="str">
        <f t="shared" si="7"/>
        <v>0</v>
      </c>
      <c r="Z88" s="214"/>
      <c r="AA88" s="138"/>
      <c r="AB88" s="214"/>
    </row>
    <row r="89" spans="1:28" s="164" customFormat="1" x14ac:dyDescent="0.2">
      <c r="A89" s="201"/>
      <c r="B89" s="226"/>
      <c r="C89" s="227"/>
      <c r="D89" s="228"/>
      <c r="E89" s="227"/>
      <c r="F89" s="227"/>
      <c r="G89" s="227"/>
      <c r="H89" s="227"/>
      <c r="I89" s="227"/>
      <c r="J89" s="227"/>
      <c r="K89" s="227"/>
      <c r="L89" s="227"/>
      <c r="M89" s="227"/>
      <c r="N89" s="227"/>
      <c r="O89" s="227"/>
      <c r="P89" s="227"/>
      <c r="Q89" s="203"/>
      <c r="R89" s="126"/>
      <c r="S89" s="203"/>
      <c r="T89" s="126"/>
      <c r="U89" s="229"/>
      <c r="V89" s="230"/>
      <c r="W89" s="229"/>
      <c r="X89" s="221" t="str">
        <f t="shared" si="6"/>
        <v>0</v>
      </c>
      <c r="Y89" s="221" t="str">
        <f t="shared" si="7"/>
        <v>0</v>
      </c>
      <c r="Z89" s="214"/>
      <c r="AA89" s="138"/>
      <c r="AB89" s="214"/>
    </row>
    <row r="90" spans="1:28" s="110" customFormat="1" x14ac:dyDescent="0.2">
      <c r="A90" s="201"/>
      <c r="B90" s="226">
        <v>1</v>
      </c>
      <c r="C90" s="227" t="str">
        <f>T(C6)</f>
        <v>TSV Grafenau 2</v>
      </c>
      <c r="D90" s="228" t="s">
        <v>102</v>
      </c>
      <c r="E90" s="227" t="str">
        <f>T(C2)</f>
        <v>TV Heuchlingen</v>
      </c>
      <c r="F90" s="227"/>
      <c r="G90" s="227"/>
      <c r="H90" s="227"/>
      <c r="I90" s="227"/>
      <c r="J90" s="227"/>
      <c r="K90" s="227"/>
      <c r="L90" s="227"/>
      <c r="M90" s="227"/>
      <c r="N90" s="227"/>
      <c r="O90" s="227"/>
      <c r="P90" s="227" t="str">
        <f>T(C3)</f>
        <v>TSV Stammheim 4</v>
      </c>
      <c r="Q90" s="203"/>
      <c r="R90" s="126" t="s">
        <v>34</v>
      </c>
      <c r="S90" s="203"/>
      <c r="T90" s="126"/>
      <c r="U90" s="229" t="str">
        <f>IF(Q90="","",IF(Q90=S90,"1",IF(Q90&gt;S90,"2","0")))</f>
        <v/>
      </c>
      <c r="V90" s="230" t="s">
        <v>34</v>
      </c>
      <c r="W90" s="229" t="str">
        <f>IF(S90="","",IF(S90=Q90,"1",IF(S90&gt;Q90,"2","0")))</f>
        <v/>
      </c>
      <c r="X90" s="221" t="str">
        <f t="shared" si="6"/>
        <v>0</v>
      </c>
      <c r="Y90" s="221" t="str">
        <f t="shared" si="7"/>
        <v>0</v>
      </c>
      <c r="Z90" s="223"/>
      <c r="AA90" s="138"/>
      <c r="AB90" s="223"/>
    </row>
    <row r="91" spans="1:28" s="110" customFormat="1" x14ac:dyDescent="0.2">
      <c r="A91" s="201"/>
      <c r="B91" s="226">
        <v>2</v>
      </c>
      <c r="C91" s="227" t="str">
        <f>T(C4)</f>
        <v>TSV Illertissen</v>
      </c>
      <c r="D91" s="228" t="s">
        <v>102</v>
      </c>
      <c r="E91" s="227" t="str">
        <f>T(C7)</f>
        <v>TSV Gärtringen 2</v>
      </c>
      <c r="F91" s="227"/>
      <c r="G91" s="227"/>
      <c r="H91" s="227"/>
      <c r="I91" s="227"/>
      <c r="J91" s="227"/>
      <c r="K91" s="227"/>
      <c r="L91" s="227"/>
      <c r="M91" s="227"/>
      <c r="N91" s="227"/>
      <c r="O91" s="227"/>
      <c r="P91" s="227" t="str">
        <f>T(C5)</f>
        <v>TSV Malmsheim</v>
      </c>
      <c r="Q91" s="203"/>
      <c r="R91" s="126" t="s">
        <v>34</v>
      </c>
      <c r="S91" s="203"/>
      <c r="T91" s="126"/>
      <c r="U91" s="229" t="str">
        <f>IF(Q91="","",IF(Q91=S91,"1",IF(Q91&gt;S91,"2","0")))</f>
        <v/>
      </c>
      <c r="V91" s="230" t="s">
        <v>34</v>
      </c>
      <c r="W91" s="229" t="str">
        <f>IF(S91="","",IF(S91=Q91,"1",IF(S91&gt;Q91,"2","0")))</f>
        <v/>
      </c>
      <c r="X91" s="221" t="str">
        <f t="shared" si="6"/>
        <v>0</v>
      </c>
      <c r="Y91" s="221" t="str">
        <f t="shared" si="7"/>
        <v>0</v>
      </c>
      <c r="Z91" s="223"/>
      <c r="AA91" s="138"/>
      <c r="AB91" s="223"/>
    </row>
    <row r="92" spans="1:28" s="110" customFormat="1" x14ac:dyDescent="0.2">
      <c r="A92" s="201"/>
      <c r="B92" s="226"/>
      <c r="C92" s="227"/>
      <c r="D92" s="228"/>
      <c r="E92" s="227"/>
      <c r="F92" s="227"/>
      <c r="G92" s="227"/>
      <c r="H92" s="227"/>
      <c r="I92" s="227"/>
      <c r="J92" s="227"/>
      <c r="K92" s="227"/>
      <c r="L92" s="227"/>
      <c r="M92" s="227"/>
      <c r="N92" s="227"/>
      <c r="O92" s="227"/>
      <c r="P92" s="227"/>
      <c r="Q92" s="203"/>
      <c r="R92" s="126"/>
      <c r="S92" s="203"/>
      <c r="T92" s="126"/>
      <c r="U92" s="229"/>
      <c r="V92" s="230"/>
      <c r="W92" s="229"/>
      <c r="X92" s="221" t="str">
        <f t="shared" si="6"/>
        <v>0</v>
      </c>
      <c r="Y92" s="221" t="str">
        <f t="shared" si="7"/>
        <v>0</v>
      </c>
      <c r="Z92" s="223"/>
      <c r="AA92" s="138"/>
      <c r="AB92" s="223"/>
    </row>
    <row r="93" spans="1:28" x14ac:dyDescent="0.2">
      <c r="B93" s="226">
        <v>1</v>
      </c>
      <c r="C93" s="227" t="str">
        <f>T(C3)</f>
        <v>TSV Stammheim 4</v>
      </c>
      <c r="D93" s="228" t="s">
        <v>102</v>
      </c>
      <c r="E93" s="227" t="str">
        <f>T(C7)</f>
        <v>TSV Gärtringen 2</v>
      </c>
      <c r="F93" s="125"/>
      <c r="G93" s="125"/>
      <c r="H93" s="125"/>
      <c r="I93" s="125"/>
      <c r="J93" s="125"/>
      <c r="K93" s="125"/>
      <c r="L93" s="125"/>
      <c r="M93" s="125"/>
      <c r="N93" s="125"/>
      <c r="O93" s="125"/>
      <c r="P93" s="125" t="str">
        <f>T(C8)</f>
        <v>TV Veringendorf</v>
      </c>
      <c r="R93" s="126" t="s">
        <v>34</v>
      </c>
      <c r="T93" s="126"/>
      <c r="U93" s="229" t="str">
        <f>IF(Q93="","",IF(Q93=S93,"1",IF(Q93&gt;S93,"2","0")))</f>
        <v/>
      </c>
      <c r="V93" s="230" t="s">
        <v>34</v>
      </c>
      <c r="W93" s="229" t="str">
        <f>IF(S93="","",IF(S93=Q93,"1",IF(S93&gt;Q93,"2","0")))</f>
        <v/>
      </c>
      <c r="X93" s="221" t="str">
        <f t="shared" si="6"/>
        <v>0</v>
      </c>
      <c r="Y93" s="221" t="str">
        <f t="shared" si="7"/>
        <v>0</v>
      </c>
      <c r="Z93" s="224"/>
      <c r="AA93" s="138"/>
      <c r="AB93" s="224"/>
    </row>
    <row r="94" spans="1:28" x14ac:dyDescent="0.2">
      <c r="B94" s="226">
        <v>2</v>
      </c>
      <c r="C94" s="227" t="str">
        <f>T(C5)</f>
        <v>TSV Malmsheim</v>
      </c>
      <c r="D94" s="228" t="s">
        <v>102</v>
      </c>
      <c r="E94" s="227" t="str">
        <f>T(C6)</f>
        <v>TSV Grafenau 2</v>
      </c>
      <c r="F94" s="125"/>
      <c r="G94" s="125"/>
      <c r="H94" s="125"/>
      <c r="I94" s="125"/>
      <c r="J94" s="125"/>
      <c r="K94" s="125"/>
      <c r="L94" s="125"/>
      <c r="M94" s="125"/>
      <c r="N94" s="125"/>
      <c r="O94" s="125"/>
      <c r="P94" s="227" t="str">
        <f>T(C4)</f>
        <v>TSV Illertissen</v>
      </c>
      <c r="R94" s="126" t="s">
        <v>34</v>
      </c>
      <c r="T94" s="126"/>
      <c r="U94" s="229" t="str">
        <f>IF(Q94="","",IF(Q94=S94,"1",IF(Q94&gt;S94,"2","0")))</f>
        <v/>
      </c>
      <c r="V94" s="230" t="s">
        <v>34</v>
      </c>
      <c r="W94" s="229" t="str">
        <f>IF(S94="","",IF(S94=Q94,"1",IF(S94&gt;Q94,"2","0")))</f>
        <v/>
      </c>
      <c r="X94" s="221" t="str">
        <f t="shared" si="6"/>
        <v>0</v>
      </c>
      <c r="Y94" s="221" t="str">
        <f t="shared" si="7"/>
        <v>0</v>
      </c>
      <c r="Z94" s="224"/>
      <c r="AA94" s="138"/>
      <c r="AB94" s="224"/>
    </row>
    <row r="95" spans="1:28" x14ac:dyDescent="0.2">
      <c r="B95" s="226"/>
      <c r="C95" s="227"/>
      <c r="D95" s="234"/>
      <c r="E95" s="227"/>
      <c r="F95" s="125"/>
      <c r="G95" s="125"/>
      <c r="H95" s="125"/>
      <c r="I95" s="125"/>
      <c r="J95" s="125"/>
      <c r="K95" s="125"/>
      <c r="L95" s="125"/>
      <c r="M95" s="125"/>
      <c r="N95" s="125"/>
      <c r="O95" s="125"/>
      <c r="P95" s="227"/>
      <c r="R95" s="126"/>
      <c r="T95" s="126"/>
      <c r="U95" s="229"/>
      <c r="V95" s="230"/>
      <c r="W95" s="229"/>
      <c r="X95" s="221" t="str">
        <f t="shared" si="6"/>
        <v>0</v>
      </c>
      <c r="Y95" s="221" t="str">
        <f t="shared" si="7"/>
        <v>0</v>
      </c>
      <c r="Z95" s="224"/>
      <c r="AA95" s="138"/>
      <c r="AB95" s="224"/>
    </row>
    <row r="96" spans="1:28" x14ac:dyDescent="0.2">
      <c r="B96" s="226">
        <v>1</v>
      </c>
      <c r="C96" s="227" t="str">
        <f>T(C5)</f>
        <v>TSV Malmsheim</v>
      </c>
      <c r="D96" s="228" t="s">
        <v>102</v>
      </c>
      <c r="E96" s="227" t="str">
        <f>T(C3)</f>
        <v>TSV Stammheim 4</v>
      </c>
      <c r="F96" s="125"/>
      <c r="G96" s="125"/>
      <c r="H96" s="125"/>
      <c r="I96" s="125"/>
      <c r="J96" s="125"/>
      <c r="K96" s="125"/>
      <c r="L96" s="125"/>
      <c r="M96" s="125"/>
      <c r="N96" s="125"/>
      <c r="O96" s="125"/>
      <c r="P96" s="227" t="str">
        <f>T(C2)</f>
        <v>TV Heuchlingen</v>
      </c>
      <c r="R96" s="126" t="s">
        <v>34</v>
      </c>
      <c r="T96" s="126"/>
      <c r="U96" s="229" t="str">
        <f>IF(Q96="","",IF(Q96=S96,"1",IF(Q96&gt;S96,"2","0")))</f>
        <v/>
      </c>
      <c r="V96" s="230" t="s">
        <v>34</v>
      </c>
      <c r="W96" s="229" t="str">
        <f>IF(S96="","",IF(S96=Q96,"1",IF(S96&gt;Q96,"2","0")))</f>
        <v/>
      </c>
      <c r="X96" s="221" t="str">
        <f t="shared" si="6"/>
        <v>0</v>
      </c>
      <c r="Y96" s="221" t="str">
        <f t="shared" si="7"/>
        <v>0</v>
      </c>
      <c r="Z96" s="224"/>
      <c r="AA96" s="138"/>
      <c r="AB96" s="224"/>
    </row>
    <row r="97" spans="2:28" x14ac:dyDescent="0.2">
      <c r="B97" s="226">
        <v>2</v>
      </c>
      <c r="C97" s="227" t="str">
        <f>T(C8)</f>
        <v>TV Veringendorf</v>
      </c>
      <c r="D97" s="234" t="s">
        <v>102</v>
      </c>
      <c r="E97" s="227" t="str">
        <f>T(C6)</f>
        <v>TSV Grafenau 2</v>
      </c>
      <c r="F97" s="125"/>
      <c r="G97" s="125"/>
      <c r="H97" s="125"/>
      <c r="I97" s="125"/>
      <c r="J97" s="125"/>
      <c r="K97" s="125"/>
      <c r="L97" s="125"/>
      <c r="M97" s="125"/>
      <c r="N97" s="125"/>
      <c r="O97" s="125"/>
      <c r="P97" s="125" t="str">
        <f>T(C7)</f>
        <v>TSV Gärtringen 2</v>
      </c>
      <c r="R97" s="126" t="s">
        <v>34</v>
      </c>
      <c r="T97" s="126"/>
      <c r="U97" s="229" t="str">
        <f>IF(Q97="","",IF(Q97=S97,"1",IF(Q97&gt;S97,"2","0")))</f>
        <v/>
      </c>
      <c r="V97" s="230" t="s">
        <v>34</v>
      </c>
      <c r="W97" s="229" t="str">
        <f>IF(S97="","",IF(S97=Q97,"1",IF(S97&gt;Q97,"2","0")))</f>
        <v/>
      </c>
      <c r="X97" s="221" t="str">
        <f t="shared" si="6"/>
        <v>0</v>
      </c>
      <c r="Y97" s="221" t="str">
        <f t="shared" si="7"/>
        <v>0</v>
      </c>
      <c r="Z97" s="224"/>
      <c r="AA97" s="138"/>
      <c r="AB97" s="224"/>
    </row>
    <row r="98" spans="2:28" x14ac:dyDescent="0.2">
      <c r="B98" s="226"/>
      <c r="C98" s="227"/>
      <c r="D98" s="234"/>
      <c r="E98" s="227"/>
      <c r="F98" s="125"/>
      <c r="G98" s="125"/>
      <c r="H98" s="125"/>
      <c r="I98" s="125"/>
      <c r="J98" s="125"/>
      <c r="K98" s="125"/>
      <c r="L98" s="125"/>
      <c r="M98" s="125"/>
      <c r="N98" s="125"/>
      <c r="O98" s="125"/>
      <c r="P98" s="125"/>
      <c r="R98" s="126"/>
      <c r="T98" s="126"/>
      <c r="U98" s="229"/>
      <c r="V98" s="230"/>
      <c r="W98" s="229"/>
      <c r="X98" s="221" t="str">
        <f t="shared" si="6"/>
        <v>0</v>
      </c>
      <c r="Y98" s="221" t="str">
        <f t="shared" si="7"/>
        <v>0</v>
      </c>
      <c r="Z98" s="224"/>
      <c r="AA98" s="138"/>
      <c r="AB98" s="224"/>
    </row>
    <row r="99" spans="2:28" x14ac:dyDescent="0.2">
      <c r="B99" s="226">
        <v>2</v>
      </c>
      <c r="C99" s="227" t="str">
        <f>T(C6)</f>
        <v>TSV Grafenau 2</v>
      </c>
      <c r="D99" s="228" t="s">
        <v>102</v>
      </c>
      <c r="E99" s="227" t="str">
        <f>T(C4)</f>
        <v>TSV Illertissen</v>
      </c>
      <c r="F99" s="125"/>
      <c r="G99" s="125"/>
      <c r="H99" s="125"/>
      <c r="I99" s="125"/>
      <c r="J99" s="125"/>
      <c r="K99" s="125"/>
      <c r="L99" s="125"/>
      <c r="M99" s="125"/>
      <c r="N99" s="125"/>
      <c r="O99" s="125"/>
      <c r="P99" s="227" t="str">
        <f>T(C8)</f>
        <v>TV Veringendorf</v>
      </c>
      <c r="R99" s="126" t="s">
        <v>34</v>
      </c>
      <c r="T99" s="126"/>
      <c r="U99" s="229" t="str">
        <f>IF(Q99="","",IF(Q99=S99,"1",IF(Q99&gt;S99,"2","0")))</f>
        <v/>
      </c>
      <c r="V99" s="230" t="s">
        <v>34</v>
      </c>
      <c r="W99" s="229" t="str">
        <f>IF(S99="","",IF(S99=Q99,"1",IF(S99&gt;Q99,"2","0")))</f>
        <v/>
      </c>
      <c r="X99" s="221" t="str">
        <f t="shared" si="6"/>
        <v>0</v>
      </c>
      <c r="Y99" s="221" t="str">
        <f t="shared" si="7"/>
        <v>0</v>
      </c>
      <c r="Z99" s="224"/>
      <c r="AA99" s="138"/>
      <c r="AB99" s="224"/>
    </row>
    <row r="100" spans="2:28" x14ac:dyDescent="0.2">
      <c r="B100" s="236">
        <v>1</v>
      </c>
      <c r="C100" s="237" t="str">
        <f>T(C7)</f>
        <v>TSV Gärtringen 2</v>
      </c>
      <c r="D100" s="238" t="s">
        <v>102</v>
      </c>
      <c r="E100" s="237" t="str">
        <f>T(C2)</f>
        <v>TV Heuchlingen</v>
      </c>
      <c r="F100" s="129"/>
      <c r="G100" s="129"/>
      <c r="H100" s="129"/>
      <c r="I100" s="129"/>
      <c r="J100" s="129"/>
      <c r="K100" s="129"/>
      <c r="L100" s="129"/>
      <c r="M100" s="129"/>
      <c r="N100" s="129"/>
      <c r="O100" s="129"/>
      <c r="P100" s="237" t="str">
        <f>T(C3)</f>
        <v>TSV Stammheim 4</v>
      </c>
      <c r="R100" s="134" t="s">
        <v>34</v>
      </c>
      <c r="T100" s="134"/>
      <c r="U100" s="229" t="str">
        <f>IF(Q100="","",IF(Q100=S100,"1",IF(Q100&gt;S100,"2","0")))</f>
        <v/>
      </c>
      <c r="V100" s="230" t="s">
        <v>34</v>
      </c>
      <c r="W100" s="229" t="str">
        <f>IF(S100="","",IF(S100=Q100,"1",IF(S100&gt;Q100,"2","0")))</f>
        <v/>
      </c>
      <c r="X100" s="221" t="str">
        <f t="shared" si="6"/>
        <v>0</v>
      </c>
      <c r="Y100" s="221" t="str">
        <f t="shared" si="7"/>
        <v>0</v>
      </c>
      <c r="Z100" s="224"/>
      <c r="AA100" s="138"/>
      <c r="AB100" s="224"/>
    </row>
    <row r="101" spans="2:28" x14ac:dyDescent="0.2">
      <c r="B101" s="218"/>
      <c r="C101" s="212"/>
      <c r="D101" s="219"/>
      <c r="F101" s="115"/>
      <c r="G101" s="115"/>
      <c r="H101" s="115"/>
      <c r="I101" s="115"/>
      <c r="J101" s="115"/>
      <c r="K101" s="115"/>
      <c r="L101" s="115"/>
      <c r="M101" s="115"/>
      <c r="N101" s="115"/>
      <c r="O101" s="115"/>
      <c r="P101" s="212"/>
      <c r="R101" s="110"/>
      <c r="T101" s="110"/>
      <c r="U101" s="229" t="str">
        <f t="shared" ref="U101:U102" si="10">IF(Q101="","",IF(Q101=S101,"1",IF(Q101&gt;S101,"2","0")))</f>
        <v/>
      </c>
      <c r="V101" s="221"/>
      <c r="W101" s="229" t="str">
        <f t="shared" ref="W101:W102" si="11">IF(S101="","",IF(S101=Q101,"1",IF(S101&gt;Q101,"2","0")))</f>
        <v/>
      </c>
      <c r="X101" s="221" t="str">
        <f t="shared" si="6"/>
        <v>0</v>
      </c>
      <c r="Y101" s="221" t="str">
        <f t="shared" si="7"/>
        <v>0</v>
      </c>
      <c r="Z101" s="224"/>
      <c r="AA101" s="138"/>
      <c r="AB101" s="224"/>
    </row>
    <row r="102" spans="2:28" x14ac:dyDescent="0.2">
      <c r="B102" s="218">
        <v>1</v>
      </c>
      <c r="C102" s="212" t="str">
        <f>T(C8)</f>
        <v>TV Veringendorf</v>
      </c>
      <c r="D102" s="222" t="s">
        <v>102</v>
      </c>
      <c r="E102" s="212" t="str">
        <f>T(C7)</f>
        <v>TSV Gärtringen 2</v>
      </c>
      <c r="F102" s="115"/>
      <c r="G102" s="115"/>
      <c r="H102" s="115"/>
      <c r="I102" s="115"/>
      <c r="J102" s="115"/>
      <c r="K102" s="115"/>
      <c r="L102" s="115"/>
      <c r="M102" s="115"/>
      <c r="N102" s="115"/>
      <c r="O102" s="115"/>
      <c r="P102" s="115" t="str">
        <f>T(C4)</f>
        <v>TSV Illertissen</v>
      </c>
      <c r="R102" s="203" t="s">
        <v>34</v>
      </c>
      <c r="T102" s="110"/>
      <c r="U102" s="229" t="str">
        <f t="shared" si="10"/>
        <v/>
      </c>
      <c r="V102" s="223" t="s">
        <v>34</v>
      </c>
      <c r="W102" s="229" t="str">
        <f t="shared" si="11"/>
        <v/>
      </c>
      <c r="X102" s="221" t="str">
        <f t="shared" si="6"/>
        <v>0</v>
      </c>
      <c r="Y102" s="221" t="str">
        <f t="shared" si="7"/>
        <v>0</v>
      </c>
      <c r="Z102" s="224"/>
      <c r="AA102" s="138"/>
      <c r="AB102" s="224"/>
    </row>
    <row r="103" spans="2:28" x14ac:dyDescent="0.2">
      <c r="U103" s="221"/>
      <c r="V103" s="221"/>
      <c r="W103" s="221"/>
      <c r="X103" s="221" t="str">
        <f t="shared" si="6"/>
        <v>0</v>
      </c>
      <c r="Y103" s="221" t="str">
        <f t="shared" si="7"/>
        <v>0</v>
      </c>
      <c r="Z103" s="224"/>
      <c r="AA103" s="224"/>
      <c r="AB103" s="224"/>
    </row>
    <row r="104" spans="2:28" x14ac:dyDescent="0.2">
      <c r="U104" s="221"/>
      <c r="V104" s="221"/>
      <c r="W104" s="221"/>
      <c r="X104" s="221"/>
      <c r="Y104" s="221"/>
      <c r="Z104" s="224"/>
      <c r="AA104" s="224"/>
      <c r="AB104" s="224"/>
    </row>
  </sheetData>
  <conditionalFormatting sqref="A105:Y111">
    <cfRule type="cellIs" dxfId="0" priority="1" operator="equal">
      <formula>"f"</formula>
    </cfRule>
  </conditionalFormatting>
  <pageMargins left="0.35433070866141736" right="0.23622047244094491" top="0.59055118110236227" bottom="0.62992125984251968" header="0.27559055118110237" footer="0.47244094488188981"/>
  <pageSetup paperSize="9" orientation="portrait" r:id="rId1"/>
  <headerFooter alignWithMargins="0">
    <oddFooter>&amp;CErstellt von Olaf Niemann &amp;D&amp;RSeite &amp;P von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93"/>
  <sheetViews>
    <sheetView view="pageLayout" zoomScale="90" zoomScaleNormal="100" zoomScalePageLayoutView="90" workbookViewId="0">
      <selection activeCell="J31" sqref="J31"/>
    </sheetView>
  </sheetViews>
  <sheetFormatPr baseColWidth="10" defaultRowHeight="12.75" x14ac:dyDescent="0.2"/>
  <cols>
    <col min="1" max="1" width="14.7109375" customWidth="1"/>
    <col min="2" max="2" width="18.7109375" customWidth="1"/>
    <col min="3" max="3" width="1.7109375" bestFit="1" customWidth="1"/>
    <col min="4" max="4" width="21.42578125" customWidth="1"/>
    <col min="5" max="5" width="18.85546875" customWidth="1"/>
    <col min="6" max="6" width="3.42578125" style="11" customWidth="1"/>
    <col min="7" max="7" width="1.42578125" style="11" customWidth="1"/>
    <col min="8" max="8" width="3.42578125" style="11" customWidth="1"/>
    <col min="9" max="9" width="1.7109375" style="11" customWidth="1"/>
    <col min="10" max="10" width="2.85546875" style="11" customWidth="1"/>
    <col min="11" max="11" width="0.85546875" style="11" customWidth="1"/>
    <col min="12" max="12" width="3.42578125" style="11" customWidth="1"/>
  </cols>
  <sheetData>
    <row r="1" spans="1:13" ht="30" customHeight="1" x14ac:dyDescent="0.25">
      <c r="A1" s="159" t="s">
        <v>168</v>
      </c>
    </row>
    <row r="2" spans="1:13" s="12" customFormat="1" x14ac:dyDescent="0.2">
      <c r="A2" s="38" t="s">
        <v>22</v>
      </c>
      <c r="B2" s="39">
        <v>42205</v>
      </c>
      <c r="F2" s="6"/>
      <c r="G2" s="6"/>
      <c r="H2" s="6"/>
      <c r="I2" s="6"/>
      <c r="J2" s="6"/>
      <c r="K2" s="6"/>
      <c r="L2" s="6"/>
    </row>
    <row r="3" spans="1:13" s="12" customFormat="1" x14ac:dyDescent="0.2">
      <c r="A3" s="38" t="s">
        <v>23</v>
      </c>
      <c r="B3" s="12" t="s">
        <v>180</v>
      </c>
      <c r="F3" s="6"/>
      <c r="G3" s="6"/>
      <c r="H3" s="6"/>
      <c r="I3" s="6"/>
      <c r="J3" s="6"/>
      <c r="K3" s="6"/>
      <c r="L3" s="6"/>
      <c r="M3" s="154"/>
    </row>
    <row r="4" spans="1:13" s="12" customFormat="1" x14ac:dyDescent="0.2">
      <c r="A4" s="38" t="s">
        <v>24</v>
      </c>
      <c r="B4" s="12" t="s">
        <v>16</v>
      </c>
      <c r="F4" s="6"/>
      <c r="G4" s="6"/>
      <c r="H4" s="6"/>
      <c r="I4" s="6"/>
      <c r="J4" s="6"/>
      <c r="K4" s="6"/>
      <c r="L4" s="6"/>
      <c r="M4" s="4"/>
    </row>
    <row r="5" spans="1:13" s="12" customFormat="1" x14ac:dyDescent="0.2">
      <c r="A5" s="38" t="s">
        <v>25</v>
      </c>
      <c r="B5" s="12" t="s">
        <v>47</v>
      </c>
      <c r="F5" s="6"/>
      <c r="G5" s="6"/>
      <c r="H5" s="6"/>
      <c r="I5" s="6"/>
      <c r="J5" s="6"/>
      <c r="K5" s="6"/>
      <c r="L5" s="6"/>
      <c r="M5" s="249"/>
    </row>
    <row r="6" spans="1:13" s="12" customFormat="1" x14ac:dyDescent="0.2">
      <c r="A6" s="38" t="s">
        <v>26</v>
      </c>
      <c r="B6" s="12" t="s">
        <v>20</v>
      </c>
      <c r="F6" s="6"/>
      <c r="G6" s="6"/>
      <c r="H6" s="6"/>
      <c r="I6" s="6"/>
      <c r="J6" s="6"/>
      <c r="K6" s="6"/>
      <c r="L6" s="6"/>
    </row>
    <row r="7" spans="1:13" s="12" customFormat="1" x14ac:dyDescent="0.2">
      <c r="A7" s="38" t="s">
        <v>46</v>
      </c>
      <c r="B7" s="12" t="s">
        <v>181</v>
      </c>
      <c r="F7" s="6"/>
      <c r="G7" s="6"/>
      <c r="H7" s="6"/>
      <c r="I7" s="6"/>
      <c r="J7" s="6"/>
      <c r="K7" s="6"/>
      <c r="L7" s="6"/>
      <c r="M7" s="4"/>
    </row>
    <row r="8" spans="1:13" s="12" customFormat="1" hidden="1" x14ac:dyDescent="0.2">
      <c r="A8" s="38"/>
      <c r="F8" s="6"/>
      <c r="G8" s="6"/>
      <c r="H8" s="6"/>
      <c r="I8" s="6"/>
      <c r="J8" s="6"/>
      <c r="K8" s="6"/>
      <c r="L8" s="6"/>
      <c r="M8" s="164" t="s">
        <v>36</v>
      </c>
    </row>
    <row r="9" spans="1:13" s="12" customFormat="1" hidden="1" x14ac:dyDescent="0.2">
      <c r="A9" s="38"/>
      <c r="F9" s="6"/>
      <c r="G9" s="6"/>
      <c r="H9" s="6"/>
      <c r="I9" s="6"/>
      <c r="J9" s="6"/>
      <c r="K9" s="6"/>
      <c r="L9" s="6"/>
    </row>
    <row r="10" spans="1:13" s="12" customFormat="1" hidden="1" x14ac:dyDescent="0.2">
      <c r="A10" s="38"/>
      <c r="F10" s="6"/>
      <c r="G10" s="6"/>
      <c r="H10" s="6"/>
      <c r="I10" s="6"/>
      <c r="J10" s="6"/>
      <c r="K10" s="6"/>
      <c r="L10" s="6"/>
    </row>
    <row r="11" spans="1:13" s="12" customFormat="1" x14ac:dyDescent="0.2">
      <c r="A11" s="38"/>
      <c r="F11" s="6"/>
      <c r="G11" s="6"/>
      <c r="H11" s="6"/>
      <c r="I11" s="6"/>
      <c r="J11" s="6"/>
      <c r="K11" s="6"/>
      <c r="L11" s="6"/>
    </row>
    <row r="12" spans="1:13" s="12" customFormat="1" x14ac:dyDescent="0.2">
      <c r="A12" s="38" t="s">
        <v>26</v>
      </c>
      <c r="B12" s="6" t="s">
        <v>35</v>
      </c>
      <c r="C12" s="6"/>
      <c r="E12" s="6" t="s">
        <v>36</v>
      </c>
      <c r="F12" s="6"/>
      <c r="G12" s="6"/>
      <c r="H12" s="6"/>
      <c r="I12" s="6"/>
      <c r="J12" s="6"/>
      <c r="K12" s="6"/>
      <c r="L12" s="6"/>
    </row>
    <row r="13" spans="1:13" s="12" customFormat="1" x14ac:dyDescent="0.2">
      <c r="A13" s="38" t="s">
        <v>42</v>
      </c>
      <c r="B13" s="163" t="s">
        <v>142</v>
      </c>
      <c r="E13" s="163" t="s">
        <v>145</v>
      </c>
      <c r="F13" s="6"/>
      <c r="G13" s="6"/>
      <c r="H13" s="6"/>
      <c r="I13" s="6"/>
      <c r="J13" s="6"/>
      <c r="K13" s="6"/>
      <c r="L13" s="6"/>
    </row>
    <row r="14" spans="1:13" s="12" customFormat="1" x14ac:dyDescent="0.2">
      <c r="A14" s="38"/>
      <c r="B14" s="163" t="s">
        <v>143</v>
      </c>
      <c r="E14" s="163" t="s">
        <v>146</v>
      </c>
      <c r="F14" s="6"/>
      <c r="G14" s="6"/>
      <c r="H14" s="6"/>
      <c r="I14" s="6"/>
      <c r="J14" s="6"/>
      <c r="K14" s="6"/>
      <c r="L14" s="6"/>
    </row>
    <row r="15" spans="1:13" s="12" customFormat="1" x14ac:dyDescent="0.2">
      <c r="A15" s="38"/>
      <c r="B15" s="163" t="s">
        <v>144</v>
      </c>
      <c r="E15" s="163" t="s">
        <v>147</v>
      </c>
      <c r="F15" s="6"/>
      <c r="G15" s="6"/>
      <c r="H15" s="6"/>
      <c r="I15" s="6"/>
      <c r="J15" s="6"/>
      <c r="K15" s="6"/>
      <c r="L15" s="6"/>
    </row>
    <row r="16" spans="1:13" s="12" customFormat="1" ht="12" customHeight="1" x14ac:dyDescent="0.2">
      <c r="A16" s="38"/>
      <c r="B16"/>
      <c r="C16"/>
      <c r="F16" s="6"/>
      <c r="G16" s="6"/>
      <c r="H16" s="6"/>
      <c r="I16" s="5"/>
      <c r="J16" s="5"/>
      <c r="K16" s="11"/>
      <c r="L16" s="5"/>
    </row>
    <row r="17" spans="1:19" s="4" customFormat="1" x14ac:dyDescent="0.2">
      <c r="A17" s="41"/>
      <c r="B17" s="6"/>
      <c r="C17" s="6"/>
      <c r="D17" s="6"/>
      <c r="E17" s="6"/>
      <c r="F17" s="6"/>
      <c r="G17" s="6"/>
      <c r="H17" s="6"/>
      <c r="I17" s="5"/>
      <c r="J17" s="5"/>
      <c r="K17" s="11"/>
      <c r="L17" s="5"/>
    </row>
    <row r="18" spans="1:19" s="4" customFormat="1" x14ac:dyDescent="0.2">
      <c r="A18" s="42" t="s">
        <v>27</v>
      </c>
      <c r="B18" s="6" t="s">
        <v>29</v>
      </c>
      <c r="C18" s="6"/>
      <c r="D18" s="6" t="s">
        <v>30</v>
      </c>
      <c r="E18" s="6" t="s">
        <v>31</v>
      </c>
      <c r="F18"/>
      <c r="G18" s="6" t="s">
        <v>32</v>
      </c>
      <c r="H18" s="6"/>
      <c r="I18" s="5"/>
      <c r="J18" s="6"/>
      <c r="K18" s="6" t="s">
        <v>33</v>
      </c>
      <c r="L18" s="6"/>
    </row>
    <row r="19" spans="1:19" s="4" customFormat="1" x14ac:dyDescent="0.2">
      <c r="A19" s="41"/>
      <c r="B19" s="6"/>
      <c r="C19" s="6"/>
      <c r="D19" s="6"/>
      <c r="E19" s="6"/>
      <c r="F19" s="6"/>
      <c r="G19" s="6"/>
      <c r="H19" s="6"/>
      <c r="I19" s="6"/>
      <c r="J19" s="6"/>
      <c r="K19" s="6"/>
      <c r="L19" s="6"/>
    </row>
    <row r="20" spans="1:19" s="3" customFormat="1" x14ac:dyDescent="0.2">
      <c r="A20" s="41"/>
      <c r="B20" s="7" t="str">
        <f>T(B13)</f>
        <v>a</v>
      </c>
      <c r="C20" s="7" t="s">
        <v>34</v>
      </c>
      <c r="D20" s="7" t="str">
        <f>T(B15)</f>
        <v>c</v>
      </c>
      <c r="E20" s="7" t="str">
        <f>T(B14)</f>
        <v>b</v>
      </c>
      <c r="F20" s="5"/>
      <c r="G20" s="5" t="s">
        <v>34</v>
      </c>
      <c r="H20" s="5"/>
      <c r="I20" s="5"/>
      <c r="J20" s="5" t="str">
        <f>IF(F20="","",IF(F20=H20,"1",IF(F20&gt;H20,"2","0")))</f>
        <v/>
      </c>
      <c r="K20" s="11" t="s">
        <v>34</v>
      </c>
      <c r="L20" s="5" t="str">
        <f>IF(F20="","",IF(H20=F20,"1",IF(H20&gt;F20,"2","0")))</f>
        <v/>
      </c>
    </row>
    <row r="21" spans="1:19" s="3" customFormat="1" x14ac:dyDescent="0.2">
      <c r="A21" s="41"/>
      <c r="B21" s="7" t="str">
        <f>T(E13)</f>
        <v>d</v>
      </c>
      <c r="C21" s="7" t="s">
        <v>34</v>
      </c>
      <c r="D21" s="7" t="str">
        <f>T(E15)</f>
        <v>f</v>
      </c>
      <c r="E21" s="7" t="str">
        <f>T(E14)</f>
        <v>e</v>
      </c>
      <c r="F21" s="5"/>
      <c r="G21" s="5" t="s">
        <v>34</v>
      </c>
      <c r="H21" s="5"/>
      <c r="I21" s="5"/>
      <c r="J21" s="5" t="str">
        <f>IF(F21="","",IF(F21=H21,"1",IF(F21&gt;H21,"2","0")))</f>
        <v/>
      </c>
      <c r="K21" s="11" t="s">
        <v>34</v>
      </c>
      <c r="L21" s="5" t="str">
        <f>IF(F21="","",IF(H21=F21,"1",IF(H21&gt;F21,"2","0")))</f>
        <v/>
      </c>
    </row>
    <row r="22" spans="1:19" s="3" customFormat="1" x14ac:dyDescent="0.2">
      <c r="A22" s="41"/>
      <c r="B22" s="2"/>
      <c r="C22" s="7"/>
      <c r="D22" s="2"/>
      <c r="E22" s="2"/>
      <c r="F22" s="5"/>
      <c r="G22" s="5"/>
      <c r="H22" s="5"/>
      <c r="I22" s="5"/>
      <c r="J22" s="5"/>
      <c r="K22" s="11"/>
      <c r="L22" s="5"/>
      <c r="P22" s="9"/>
      <c r="Q22" s="9"/>
      <c r="R22" s="9"/>
      <c r="S22" s="9"/>
    </row>
    <row r="23" spans="1:19" s="3" customFormat="1" x14ac:dyDescent="0.2">
      <c r="A23" s="41"/>
      <c r="B23" s="7" t="str">
        <f>T(B14)</f>
        <v>b</v>
      </c>
      <c r="C23" s="7" t="s">
        <v>34</v>
      </c>
      <c r="D23" s="7" t="str">
        <f>T(B13)</f>
        <v>a</v>
      </c>
      <c r="E23" s="7" t="str">
        <f>T(B15)</f>
        <v>c</v>
      </c>
      <c r="F23" s="5"/>
      <c r="G23" s="5" t="s">
        <v>34</v>
      </c>
      <c r="H23" s="5"/>
      <c r="I23" s="5"/>
      <c r="J23" s="5" t="str">
        <f>IF(F23="","",IF(F23=H23,"1",IF(F23&gt;H23,"2","0")))</f>
        <v/>
      </c>
      <c r="K23" s="11" t="s">
        <v>34</v>
      </c>
      <c r="L23" s="5" t="str">
        <f>IF(F23="","",IF(H23=F23,"1",IF(H23&gt;F23,"2","0")))</f>
        <v/>
      </c>
      <c r="P23" s="9"/>
      <c r="Q23" s="9"/>
      <c r="R23" s="9"/>
      <c r="S23" s="9"/>
    </row>
    <row r="24" spans="1:19" s="3" customFormat="1" x14ac:dyDescent="0.2">
      <c r="A24"/>
      <c r="B24" s="7" t="str">
        <f>T(E14)</f>
        <v>e</v>
      </c>
      <c r="C24" s="7" t="s">
        <v>34</v>
      </c>
      <c r="D24" s="7" t="str">
        <f>T(E13)</f>
        <v>d</v>
      </c>
      <c r="E24" s="7" t="str">
        <f>T(E15)</f>
        <v>f</v>
      </c>
      <c r="F24" s="5"/>
      <c r="G24" s="5" t="s">
        <v>34</v>
      </c>
      <c r="H24" s="5"/>
      <c r="I24" s="5"/>
      <c r="J24" s="5" t="str">
        <f>IF(F24="","",IF(F24=H24,"1",IF(F24&gt;H24,"2","0")))</f>
        <v/>
      </c>
      <c r="K24" s="11" t="s">
        <v>34</v>
      </c>
      <c r="L24" s="5" t="str">
        <f>IF(F24="","",IF(H24=F24,"1",IF(H24&gt;F24,"2","0")))</f>
        <v/>
      </c>
      <c r="P24" s="9"/>
      <c r="Q24" s="9"/>
      <c r="R24" s="9"/>
      <c r="S24" s="9"/>
    </row>
    <row r="25" spans="1:19" s="3" customFormat="1" x14ac:dyDescent="0.2">
      <c r="A25" s="41"/>
      <c r="B25" s="77"/>
      <c r="C25" s="7"/>
      <c r="D25" s="77"/>
      <c r="E25" s="7"/>
      <c r="F25" s="5"/>
      <c r="G25" s="5"/>
      <c r="H25" s="5"/>
      <c r="I25" s="5"/>
      <c r="J25" s="5"/>
      <c r="K25" s="11"/>
      <c r="L25" s="5"/>
      <c r="P25" s="29"/>
      <c r="Q25" s="29"/>
      <c r="R25" s="29"/>
      <c r="S25" s="9"/>
    </row>
    <row r="26" spans="1:19" s="3" customFormat="1" x14ac:dyDescent="0.2">
      <c r="A26" s="41"/>
      <c r="B26" s="7" t="str">
        <f>T(B15)</f>
        <v>c</v>
      </c>
      <c r="C26" s="7" t="s">
        <v>34</v>
      </c>
      <c r="D26" s="7" t="str">
        <f>T(B14)</f>
        <v>b</v>
      </c>
      <c r="E26" s="7" t="str">
        <f>T(B13)</f>
        <v>a</v>
      </c>
      <c r="F26" s="5"/>
      <c r="G26" s="5" t="s">
        <v>34</v>
      </c>
      <c r="H26" s="5"/>
      <c r="I26" s="5"/>
      <c r="J26" s="5" t="str">
        <f>IF(F26="","",IF(F26=H26,"1",IF(F26&gt;H26,"2","0")))</f>
        <v/>
      </c>
      <c r="K26" s="11" t="s">
        <v>34</v>
      </c>
      <c r="L26" s="5" t="str">
        <f>IF(F26="","",IF(H26=F26,"1",IF(H26&gt;F26,"2","0")))</f>
        <v/>
      </c>
      <c r="P26" s="29"/>
      <c r="Q26" s="29"/>
      <c r="R26" s="29"/>
      <c r="S26" s="9"/>
    </row>
    <row r="27" spans="1:19" s="3" customFormat="1" x14ac:dyDescent="0.2">
      <c r="A27" s="41"/>
      <c r="B27" s="7" t="str">
        <f>T(E15)</f>
        <v>f</v>
      </c>
      <c r="C27" s="7" t="s">
        <v>34</v>
      </c>
      <c r="D27" s="7" t="str">
        <f>T(E14)</f>
        <v>e</v>
      </c>
      <c r="E27" s="7" t="str">
        <f>T(E13)</f>
        <v>d</v>
      </c>
      <c r="F27" s="5"/>
      <c r="G27" s="5" t="s">
        <v>34</v>
      </c>
      <c r="H27" s="5"/>
      <c r="I27" s="5"/>
      <c r="J27" s="5" t="str">
        <f>IF(F27="","",IF(F27=H27,"1",IF(F27&gt;H27,"2","0")))</f>
        <v/>
      </c>
      <c r="K27" s="11" t="s">
        <v>34</v>
      </c>
      <c r="L27" s="5" t="str">
        <f>IF(F27="","",IF(H27=F27,"1",IF(H27&gt;F27,"2","0")))</f>
        <v/>
      </c>
      <c r="P27" s="29"/>
      <c r="Q27" s="29"/>
      <c r="R27" s="29"/>
      <c r="S27" s="9"/>
    </row>
    <row r="28" spans="1:19" s="3" customFormat="1" x14ac:dyDescent="0.2">
      <c r="A28" s="41"/>
      <c r="B28" s="7"/>
      <c r="C28" s="7"/>
      <c r="D28" s="7"/>
      <c r="E28" s="7"/>
      <c r="F28" s="5"/>
      <c r="G28" s="5"/>
      <c r="H28" s="5"/>
      <c r="I28" s="5"/>
      <c r="J28" s="5"/>
      <c r="K28" s="11"/>
      <c r="L28" s="5"/>
      <c r="P28" s="9"/>
      <c r="Q28" s="9"/>
      <c r="R28" s="9"/>
      <c r="S28" s="9"/>
    </row>
    <row r="29" spans="1:19" s="3" customFormat="1" x14ac:dyDescent="0.2">
      <c r="A29" s="41"/>
      <c r="B29" s="7"/>
      <c r="C29" s="7"/>
      <c r="D29" s="7"/>
      <c r="E29" s="7"/>
      <c r="F29" s="5"/>
      <c r="G29" s="5" t="s">
        <v>34</v>
      </c>
      <c r="H29" s="11"/>
      <c r="I29" s="11"/>
      <c r="J29" s="5" t="str">
        <f>IF(F29="","",IF(F29=H29,"1",IF(F29&gt;H29,"2","0")))</f>
        <v/>
      </c>
      <c r="K29" s="11" t="s">
        <v>34</v>
      </c>
      <c r="L29" s="5" t="str">
        <f>IF(F29="","",IF(H29=F29,"1",IF(H29&gt;F29,"2","0")))</f>
        <v/>
      </c>
      <c r="O29" s="29"/>
      <c r="P29" s="29"/>
      <c r="Q29" s="29"/>
    </row>
    <row r="30" spans="1:19" s="3" customFormat="1" x14ac:dyDescent="0.2">
      <c r="A30" s="41" t="s">
        <v>8</v>
      </c>
      <c r="B30" s="7"/>
      <c r="C30" s="7" t="s">
        <v>34</v>
      </c>
      <c r="D30" s="7"/>
      <c r="E30" s="7"/>
      <c r="F30" s="5"/>
      <c r="G30" s="11"/>
      <c r="H30" s="5"/>
      <c r="I30" s="5"/>
      <c r="J30" s="5"/>
      <c r="K30" s="11"/>
      <c r="L30" s="5"/>
      <c r="O30" s="29"/>
      <c r="P30" s="29"/>
      <c r="Q30" s="29"/>
    </row>
    <row r="31" spans="1:19" s="3" customFormat="1" x14ac:dyDescent="0.2">
      <c r="A31" s="41"/>
      <c r="B31" s="7"/>
      <c r="C31" s="7" t="s">
        <v>34</v>
      </c>
      <c r="D31" s="7"/>
      <c r="E31" s="7"/>
      <c r="F31" s="5"/>
      <c r="G31" s="5"/>
      <c r="H31" s="5"/>
      <c r="I31" s="5"/>
      <c r="J31" s="5"/>
      <c r="K31" s="11"/>
      <c r="L31" s="5"/>
      <c r="O31" s="29"/>
      <c r="P31" s="29"/>
      <c r="Q31" s="29"/>
    </row>
    <row r="32" spans="1:19" s="3" customFormat="1" x14ac:dyDescent="0.2">
      <c r="A32" s="41"/>
      <c r="B32" s="7"/>
      <c r="C32" s="7"/>
      <c r="D32" s="7"/>
      <c r="E32" s="7"/>
      <c r="F32" s="5"/>
      <c r="G32" s="5" t="s">
        <v>34</v>
      </c>
      <c r="H32" s="11"/>
      <c r="I32" s="11"/>
      <c r="J32" s="5" t="str">
        <f>IF(F32="","",IF(F32=H32,"1",IF(F32&gt;H32,"2","0")))</f>
        <v/>
      </c>
      <c r="K32" s="11" t="s">
        <v>34</v>
      </c>
      <c r="L32" s="5" t="str">
        <f>IF(F32="","",IF(H32=F32,"1",IF(H32&gt;F32,"2","0")))</f>
        <v/>
      </c>
    </row>
    <row r="33" spans="1:12" s="3" customFormat="1" x14ac:dyDescent="0.2">
      <c r="A33" s="41" t="s">
        <v>8</v>
      </c>
      <c r="B33" s="7"/>
      <c r="C33" s="7" t="s">
        <v>34</v>
      </c>
      <c r="D33" s="7"/>
      <c r="E33" s="7"/>
      <c r="F33" s="5"/>
      <c r="G33" s="11"/>
      <c r="H33" s="5"/>
      <c r="I33" s="5"/>
      <c r="J33" s="5"/>
      <c r="K33" s="11"/>
      <c r="L33" s="5"/>
    </row>
    <row r="34" spans="1:12" s="3" customFormat="1" x14ac:dyDescent="0.2">
      <c r="A34" s="41"/>
      <c r="B34" s="7"/>
      <c r="C34" s="7" t="s">
        <v>34</v>
      </c>
      <c r="D34" s="7"/>
      <c r="E34" s="7"/>
      <c r="F34" s="5"/>
      <c r="G34" s="5"/>
      <c r="H34" s="5"/>
      <c r="I34" s="5"/>
      <c r="J34" s="5"/>
      <c r="K34" s="11"/>
      <c r="L34" s="5"/>
    </row>
    <row r="35" spans="1:12" s="3" customFormat="1" x14ac:dyDescent="0.2">
      <c r="A35"/>
      <c r="B35"/>
      <c r="C35" s="7"/>
      <c r="D35"/>
      <c r="E35" s="7"/>
      <c r="F35" s="5"/>
      <c r="G35" s="5"/>
      <c r="H35" s="5"/>
      <c r="I35" s="5"/>
      <c r="J35" s="5"/>
      <c r="K35" s="11"/>
      <c r="L35" s="5"/>
    </row>
    <row r="36" spans="1:12" s="4" customFormat="1" x14ac:dyDescent="0.2">
      <c r="A36" s="41"/>
      <c r="B36" s="7"/>
      <c r="C36" s="7"/>
      <c r="D36" s="7"/>
      <c r="E36" s="7"/>
      <c r="F36" s="6"/>
      <c r="G36" s="5" t="s">
        <v>34</v>
      </c>
      <c r="H36" s="6"/>
      <c r="I36" s="5"/>
      <c r="J36" s="5" t="str">
        <f>IF(F36="","",IF(F36=H36,"1",IF(F36&gt;H36,"2","0")))</f>
        <v/>
      </c>
      <c r="K36" s="11" t="s">
        <v>34</v>
      </c>
      <c r="L36" s="5" t="str">
        <f>IF(F36="","",IF(H36=F36,"1",IF(H36&gt;F36,"2","0")))</f>
        <v/>
      </c>
    </row>
    <row r="37" spans="1:12" s="4" customFormat="1" x14ac:dyDescent="0.2">
      <c r="A37" s="41" t="s">
        <v>0</v>
      </c>
      <c r="B37" s="7"/>
      <c r="C37" s="7" t="s">
        <v>34</v>
      </c>
      <c r="D37" s="7"/>
      <c r="E37" s="7"/>
      <c r="F37" s="5"/>
      <c r="G37" s="5"/>
      <c r="H37" s="5"/>
      <c r="I37" s="5"/>
      <c r="J37" s="5"/>
      <c r="K37" s="11"/>
      <c r="L37" s="5"/>
    </row>
    <row r="38" spans="1:12" s="4" customFormat="1" x14ac:dyDescent="0.2">
      <c r="A38" s="41"/>
      <c r="B38" s="7"/>
      <c r="C38" s="7" t="s">
        <v>34</v>
      </c>
      <c r="D38" s="7"/>
      <c r="E38" s="7"/>
      <c r="F38" s="6"/>
      <c r="G38" s="5"/>
      <c r="H38" s="6"/>
      <c r="I38" s="5"/>
      <c r="J38" s="5"/>
      <c r="K38" s="11"/>
      <c r="L38" s="5"/>
    </row>
    <row r="39" spans="1:12" s="5" customFormat="1" x14ac:dyDescent="0.2">
      <c r="A39" s="41"/>
      <c r="B39" s="7"/>
      <c r="C39" s="7"/>
      <c r="D39" s="7"/>
      <c r="E39" s="7"/>
      <c r="G39" s="5" t="s">
        <v>34</v>
      </c>
      <c r="J39" s="5" t="str">
        <f>IF(F39="","",IF(F39=H39,"1",IF(F39&gt;H39,"2","0")))</f>
        <v/>
      </c>
      <c r="K39" s="11" t="s">
        <v>34</v>
      </c>
      <c r="L39" s="5" t="str">
        <f>IF(F39="","",IF(H39=F39,"1",IF(H39&gt;F39,"2","0")))</f>
        <v/>
      </c>
    </row>
    <row r="40" spans="1:12" s="5" customFormat="1" x14ac:dyDescent="0.2">
      <c r="A40" s="41" t="s">
        <v>1</v>
      </c>
      <c r="B40" s="7"/>
      <c r="C40" s="7" t="s">
        <v>34</v>
      </c>
      <c r="D40" s="7"/>
      <c r="E40" s="7"/>
      <c r="G40" s="11"/>
      <c r="K40" s="11"/>
    </row>
    <row r="41" spans="1:12" s="5" customFormat="1" x14ac:dyDescent="0.2">
      <c r="A41" s="41"/>
      <c r="B41" s="2"/>
      <c r="C41" s="7" t="s">
        <v>34</v>
      </c>
      <c r="D41" s="2"/>
      <c r="E41" s="2"/>
      <c r="K41" s="11"/>
    </row>
    <row r="42" spans="1:12" x14ac:dyDescent="0.2">
      <c r="A42" s="41"/>
      <c r="B42" s="2"/>
      <c r="C42" s="7"/>
      <c r="D42" s="2"/>
      <c r="E42" s="2"/>
      <c r="G42" s="5" t="s">
        <v>34</v>
      </c>
      <c r="I42" s="5"/>
      <c r="J42" s="5" t="str">
        <f>IF(F42="","",IF(F42=H42,"1",IF(F42&gt;H42,"2","0")))</f>
        <v/>
      </c>
      <c r="K42" s="11" t="s">
        <v>34</v>
      </c>
      <c r="L42" s="5" t="str">
        <f>IF(F42="","",IF(H42=F42,"1",IF(H42&gt;F42,"2","0")))</f>
        <v/>
      </c>
    </row>
    <row r="43" spans="1:12" x14ac:dyDescent="0.2">
      <c r="A43" s="41" t="s">
        <v>2</v>
      </c>
      <c r="B43" s="7"/>
      <c r="C43" s="7" t="s">
        <v>34</v>
      </c>
      <c r="D43" s="7"/>
      <c r="E43" s="7"/>
      <c r="G43" s="5"/>
      <c r="I43" s="5"/>
      <c r="J43" s="5"/>
      <c r="L43" s="5"/>
    </row>
    <row r="44" spans="1:12" x14ac:dyDescent="0.2">
      <c r="A44" s="41"/>
      <c r="B44" s="2"/>
      <c r="C44" s="2"/>
      <c r="D44" s="2"/>
      <c r="E44" s="2"/>
      <c r="G44" s="5"/>
      <c r="I44" s="5"/>
      <c r="J44" s="5"/>
      <c r="L44" s="5"/>
    </row>
    <row r="45" spans="1:12" x14ac:dyDescent="0.2">
      <c r="A45" s="41"/>
      <c r="B45" s="2"/>
      <c r="C45" s="2"/>
      <c r="D45" s="2"/>
      <c r="E45" s="2"/>
      <c r="G45" s="5"/>
      <c r="J45" s="5"/>
      <c r="L45" s="5"/>
    </row>
    <row r="46" spans="1:12" x14ac:dyDescent="0.2">
      <c r="A46" s="46" t="s">
        <v>3</v>
      </c>
      <c r="B46" s="2"/>
      <c r="C46" s="2"/>
      <c r="D46" s="2"/>
      <c r="E46" s="2"/>
      <c r="G46" s="5"/>
      <c r="J46" s="5"/>
      <c r="L46" s="5"/>
    </row>
    <row r="47" spans="1:12" x14ac:dyDescent="0.2">
      <c r="A47" s="41"/>
      <c r="B47" s="2"/>
      <c r="C47" s="2"/>
      <c r="D47" s="2"/>
      <c r="E47" s="2"/>
      <c r="G47" s="5"/>
      <c r="I47" s="6"/>
      <c r="J47" s="5"/>
      <c r="L47" s="5"/>
    </row>
    <row r="48" spans="1:12" x14ac:dyDescent="0.2">
      <c r="A48" s="47" t="s">
        <v>121</v>
      </c>
      <c r="B48" s="192"/>
      <c r="C48" s="2"/>
      <c r="E48" s="2"/>
      <c r="I48" s="6"/>
      <c r="J48" s="5"/>
      <c r="L48" s="5"/>
    </row>
    <row r="49" spans="1:12" x14ac:dyDescent="0.2">
      <c r="A49" s="47" t="s">
        <v>12</v>
      </c>
      <c r="B49" s="191"/>
      <c r="C49" s="2"/>
      <c r="D49" s="2"/>
      <c r="E49" s="2"/>
      <c r="G49" s="5"/>
      <c r="I49" s="6"/>
      <c r="J49" s="5"/>
      <c r="L49" s="5"/>
    </row>
    <row r="50" spans="1:12" x14ac:dyDescent="0.2">
      <c r="A50" s="47" t="s">
        <v>11</v>
      </c>
      <c r="B50" s="193"/>
      <c r="C50" s="2"/>
      <c r="D50" s="2"/>
      <c r="E50" s="2"/>
      <c r="I50" s="6"/>
      <c r="J50" s="6"/>
      <c r="K50" s="6"/>
      <c r="L50" s="6"/>
    </row>
    <row r="51" spans="1:12" x14ac:dyDescent="0.2">
      <c r="A51" s="19" t="s">
        <v>15</v>
      </c>
      <c r="B51" s="7"/>
      <c r="C51" s="2"/>
      <c r="D51" s="2"/>
      <c r="E51" s="2"/>
      <c r="I51" s="6"/>
      <c r="J51" s="6"/>
      <c r="K51" s="6"/>
      <c r="L51" s="6"/>
    </row>
    <row r="52" spans="1:12" x14ac:dyDescent="0.2">
      <c r="A52" s="19" t="s">
        <v>10</v>
      </c>
      <c r="B52" s="7"/>
      <c r="C52" s="2"/>
      <c r="D52" s="2"/>
      <c r="E52" s="2"/>
      <c r="I52" s="6"/>
      <c r="J52" s="6"/>
    </row>
    <row r="53" spans="1:12" s="12" customFormat="1" x14ac:dyDescent="0.2">
      <c r="A53" s="47" t="s">
        <v>7</v>
      </c>
      <c r="B53" s="7"/>
      <c r="F53" s="6"/>
      <c r="G53" s="6"/>
      <c r="H53" s="6"/>
      <c r="I53" s="6"/>
      <c r="J53" s="6"/>
      <c r="K53" s="6"/>
      <c r="L53" s="6"/>
    </row>
    <row r="54" spans="1:12" s="12" customFormat="1" x14ac:dyDescent="0.2">
      <c r="A54" s="38"/>
      <c r="F54" s="6"/>
      <c r="G54" s="6"/>
      <c r="H54" s="6"/>
      <c r="I54" s="5"/>
      <c r="J54" s="6"/>
      <c r="K54" s="6"/>
      <c r="L54" s="6"/>
    </row>
    <row r="55" spans="1:12" x14ac:dyDescent="0.2">
      <c r="A55" s="41"/>
      <c r="D55" s="11"/>
      <c r="E55" s="11"/>
    </row>
    <row r="56" spans="1:12" x14ac:dyDescent="0.2">
      <c r="A56" s="41"/>
      <c r="D56" s="11"/>
      <c r="E56" s="11"/>
    </row>
    <row r="57" spans="1:12" x14ac:dyDescent="0.2">
      <c r="A57" s="41"/>
      <c r="D57" s="11"/>
      <c r="E57" s="11"/>
    </row>
    <row r="58" spans="1:12" x14ac:dyDescent="0.2">
      <c r="A58" s="41"/>
      <c r="D58" s="11"/>
      <c r="E58" s="11"/>
    </row>
    <row r="59" spans="1:12" x14ac:dyDescent="0.2">
      <c r="A59" s="41"/>
      <c r="D59" s="11"/>
      <c r="E59" s="11"/>
    </row>
    <row r="60" spans="1:12" x14ac:dyDescent="0.2">
      <c r="A60" s="41"/>
      <c r="D60" s="11"/>
      <c r="E60" s="11"/>
    </row>
    <row r="63" spans="1:12" x14ac:dyDescent="0.2">
      <c r="J63" s="5"/>
      <c r="L63" s="5"/>
    </row>
    <row r="64" spans="1:12" x14ac:dyDescent="0.2">
      <c r="J64" s="5"/>
      <c r="L64" s="5"/>
    </row>
    <row r="66" spans="9:12" x14ac:dyDescent="0.2">
      <c r="J66" s="5"/>
      <c r="L66" s="5"/>
    </row>
    <row r="67" spans="9:12" x14ac:dyDescent="0.2">
      <c r="J67" s="5"/>
      <c r="L67" s="5"/>
    </row>
    <row r="69" spans="9:12" x14ac:dyDescent="0.2">
      <c r="J69" s="5"/>
      <c r="L69" s="5"/>
    </row>
    <row r="70" spans="9:12" x14ac:dyDescent="0.2">
      <c r="J70" s="5"/>
      <c r="L70" s="5"/>
    </row>
    <row r="71" spans="9:12" x14ac:dyDescent="0.2">
      <c r="I71" s="6"/>
    </row>
    <row r="72" spans="9:12" x14ac:dyDescent="0.2">
      <c r="I72" s="6"/>
      <c r="J72" s="5"/>
      <c r="L72" s="5"/>
    </row>
    <row r="73" spans="9:12" x14ac:dyDescent="0.2">
      <c r="I73" s="6"/>
      <c r="J73" s="5"/>
      <c r="L73" s="5"/>
    </row>
    <row r="74" spans="9:12" x14ac:dyDescent="0.2">
      <c r="I74" s="6"/>
    </row>
    <row r="75" spans="9:12" x14ac:dyDescent="0.2">
      <c r="J75" s="5"/>
      <c r="L75" s="5"/>
    </row>
    <row r="76" spans="9:12" x14ac:dyDescent="0.2">
      <c r="I76" s="6"/>
      <c r="J76" s="5"/>
      <c r="L76" s="5"/>
    </row>
    <row r="78" spans="9:12" x14ac:dyDescent="0.2">
      <c r="J78" s="5"/>
      <c r="L78" s="5"/>
    </row>
    <row r="79" spans="9:12" x14ac:dyDescent="0.2">
      <c r="J79" s="5"/>
      <c r="L79" s="5"/>
    </row>
    <row r="80" spans="9:12" x14ac:dyDescent="0.2">
      <c r="J80" s="5"/>
      <c r="L80" s="5"/>
    </row>
    <row r="81" spans="9:12" x14ac:dyDescent="0.2">
      <c r="J81" s="5"/>
      <c r="L81" s="5"/>
    </row>
    <row r="82" spans="9:12" x14ac:dyDescent="0.2">
      <c r="J82" s="5"/>
      <c r="L82" s="5"/>
    </row>
    <row r="83" spans="9:12" x14ac:dyDescent="0.2">
      <c r="J83" s="6"/>
      <c r="K83" s="6"/>
      <c r="L83" s="6"/>
    </row>
    <row r="86" spans="9:12" x14ac:dyDescent="0.2">
      <c r="I86" s="6"/>
    </row>
    <row r="87" spans="9:12" x14ac:dyDescent="0.2">
      <c r="I87" s="6"/>
    </row>
    <row r="88" spans="9:12" x14ac:dyDescent="0.2">
      <c r="I88" s="6"/>
    </row>
    <row r="89" spans="9:12" x14ac:dyDescent="0.2">
      <c r="I89" s="6"/>
    </row>
    <row r="92" spans="9:12" x14ac:dyDescent="0.2">
      <c r="I92" s="6"/>
    </row>
    <row r="93" spans="9:12" x14ac:dyDescent="0.2">
      <c r="I93" s="6"/>
    </row>
  </sheetData>
  <pageMargins left="0.54" right="0.57999999999999996" top="0.984251969" bottom="0.984251969" header="0.4921259845" footer="0.4921259845"/>
  <pageSetup paperSize="9" orientation="portrait" horizontalDpi="300" verticalDpi="300" r:id="rId1"/>
  <headerFooter alignWithMargins="0">
    <oddHeader>&amp;A</oddHeader>
    <oddFooter>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93"/>
  <sheetViews>
    <sheetView view="pageLayout" zoomScale="90" zoomScaleNormal="100" zoomScalePageLayoutView="90" workbookViewId="0">
      <selection activeCell="E4" sqref="E4"/>
    </sheetView>
  </sheetViews>
  <sheetFormatPr baseColWidth="10" defaultRowHeight="12.75" x14ac:dyDescent="0.2"/>
  <cols>
    <col min="1" max="1" width="14.5703125" customWidth="1"/>
    <col min="2" max="2" width="18.7109375" customWidth="1"/>
    <col min="3" max="3" width="1.7109375" bestFit="1" customWidth="1"/>
    <col min="4" max="4" width="21.42578125" customWidth="1"/>
    <col min="5" max="5" width="18.85546875" customWidth="1"/>
    <col min="6" max="6" width="3.42578125" style="11" customWidth="1"/>
    <col min="7" max="7" width="1.42578125" style="11" customWidth="1"/>
    <col min="8" max="8" width="3.42578125" style="11" customWidth="1"/>
    <col min="9" max="9" width="1.7109375" style="11" customWidth="1"/>
    <col min="10" max="10" width="2.85546875" style="11" customWidth="1"/>
    <col min="11" max="11" width="0.85546875" style="11" customWidth="1"/>
    <col min="12" max="12" width="3.42578125" style="11" customWidth="1"/>
  </cols>
  <sheetData>
    <row r="1" spans="1:12" ht="30" customHeight="1" x14ac:dyDescent="0.25">
      <c r="A1" s="159" t="s">
        <v>169</v>
      </c>
    </row>
    <row r="2" spans="1:12" s="12" customFormat="1" x14ac:dyDescent="0.2">
      <c r="A2" s="38" t="s">
        <v>22</v>
      </c>
      <c r="B2" s="39">
        <v>42205</v>
      </c>
      <c r="F2" s="6"/>
      <c r="G2" s="6"/>
      <c r="H2" s="6"/>
      <c r="I2" s="6"/>
      <c r="J2" s="6"/>
      <c r="K2" s="6"/>
      <c r="L2" s="6"/>
    </row>
    <row r="3" spans="1:12" s="12" customFormat="1" x14ac:dyDescent="0.2">
      <c r="A3" s="38" t="s">
        <v>23</v>
      </c>
      <c r="B3" s="12" t="s">
        <v>180</v>
      </c>
      <c r="F3" s="6"/>
      <c r="G3" s="6"/>
      <c r="H3" s="6"/>
      <c r="I3" s="6"/>
      <c r="J3" s="6"/>
      <c r="K3" s="6"/>
      <c r="L3" s="6"/>
    </row>
    <row r="4" spans="1:12" s="12" customFormat="1" x14ac:dyDescent="0.2">
      <c r="A4" s="38" t="s">
        <v>24</v>
      </c>
      <c r="B4" s="12" t="s">
        <v>16</v>
      </c>
      <c r="F4" s="6"/>
      <c r="G4" s="6"/>
      <c r="H4" s="6"/>
      <c r="I4" s="6"/>
      <c r="J4" s="6"/>
      <c r="K4" s="6"/>
      <c r="L4" s="6"/>
    </row>
    <row r="5" spans="1:12" s="12" customFormat="1" x14ac:dyDescent="0.2">
      <c r="A5" s="38" t="s">
        <v>25</v>
      </c>
      <c r="B5" s="12" t="s">
        <v>47</v>
      </c>
      <c r="F5" s="6"/>
      <c r="G5" s="6"/>
      <c r="H5" s="6"/>
      <c r="I5" s="6"/>
      <c r="J5" s="6"/>
      <c r="K5" s="6"/>
      <c r="L5" s="6"/>
    </row>
    <row r="6" spans="1:12" s="12" customFormat="1" x14ac:dyDescent="0.2">
      <c r="A6" s="38" t="s">
        <v>26</v>
      </c>
      <c r="B6" s="12" t="s">
        <v>19</v>
      </c>
      <c r="F6" s="6"/>
      <c r="G6" s="6"/>
      <c r="H6" s="6"/>
      <c r="I6" s="6"/>
      <c r="J6" s="6"/>
      <c r="K6" s="6"/>
      <c r="L6" s="6"/>
    </row>
    <row r="7" spans="1:12" s="12" customFormat="1" x14ac:dyDescent="0.2">
      <c r="A7" s="38" t="s">
        <v>46</v>
      </c>
      <c r="B7" s="12" t="s">
        <v>181</v>
      </c>
      <c r="F7" s="6"/>
      <c r="G7" s="6"/>
      <c r="H7" s="6"/>
      <c r="I7" s="6"/>
      <c r="J7" s="6"/>
      <c r="K7" s="6"/>
      <c r="L7" s="6"/>
    </row>
    <row r="8" spans="1:12" s="12" customFormat="1" hidden="1" x14ac:dyDescent="0.2">
      <c r="A8" s="38"/>
      <c r="F8" s="6"/>
      <c r="G8" s="6"/>
      <c r="H8" s="6"/>
      <c r="I8" s="6"/>
      <c r="J8" s="6"/>
      <c r="K8" s="6"/>
      <c r="L8" s="6"/>
    </row>
    <row r="9" spans="1:12" s="12" customFormat="1" hidden="1" x14ac:dyDescent="0.2">
      <c r="A9" s="38"/>
      <c r="F9" s="6"/>
      <c r="G9" s="6"/>
      <c r="H9" s="6"/>
      <c r="I9" s="6"/>
      <c r="J9" s="6"/>
      <c r="K9" s="6"/>
      <c r="L9" s="6"/>
    </row>
    <row r="10" spans="1:12" s="12" customFormat="1" hidden="1" x14ac:dyDescent="0.2">
      <c r="A10" s="38"/>
      <c r="F10" s="6"/>
      <c r="G10" s="6"/>
      <c r="H10" s="6"/>
      <c r="I10" s="6"/>
      <c r="J10" s="6"/>
      <c r="K10" s="6"/>
      <c r="L10" s="6"/>
    </row>
    <row r="11" spans="1:12" s="12" customFormat="1" x14ac:dyDescent="0.2">
      <c r="A11" s="38"/>
      <c r="F11" s="6"/>
      <c r="G11" s="6"/>
      <c r="H11" s="6"/>
      <c r="I11" s="6"/>
      <c r="J11" s="6"/>
      <c r="K11" s="6"/>
      <c r="L11" s="6"/>
    </row>
    <row r="12" spans="1:12" s="12" customFormat="1" x14ac:dyDescent="0.2">
      <c r="A12" s="38" t="s">
        <v>26</v>
      </c>
      <c r="B12" s="6" t="s">
        <v>35</v>
      </c>
      <c r="C12" s="6"/>
      <c r="E12" s="6" t="s">
        <v>36</v>
      </c>
      <c r="F12" s="6"/>
      <c r="G12" s="6"/>
      <c r="H12" s="6"/>
      <c r="I12" s="6"/>
      <c r="J12" s="6"/>
      <c r="K12" s="6"/>
      <c r="L12" s="6"/>
    </row>
    <row r="13" spans="1:12" s="12" customFormat="1" x14ac:dyDescent="0.2">
      <c r="A13" s="38" t="s">
        <v>42</v>
      </c>
      <c r="B13" s="163" t="s">
        <v>142</v>
      </c>
      <c r="E13" s="163" t="s">
        <v>145</v>
      </c>
      <c r="F13" s="6"/>
      <c r="G13" s="6"/>
      <c r="H13" s="6"/>
      <c r="I13" s="6"/>
      <c r="J13" s="6"/>
      <c r="K13" s="6"/>
      <c r="L13" s="6"/>
    </row>
    <row r="14" spans="1:12" s="12" customFormat="1" x14ac:dyDescent="0.2">
      <c r="A14" s="38"/>
      <c r="B14" s="163" t="s">
        <v>143</v>
      </c>
      <c r="E14" s="163" t="s">
        <v>146</v>
      </c>
      <c r="F14" s="6"/>
      <c r="G14" s="6"/>
      <c r="H14" s="6"/>
      <c r="I14" s="6"/>
      <c r="J14" s="6"/>
      <c r="K14" s="6"/>
      <c r="L14" s="6"/>
    </row>
    <row r="15" spans="1:12" s="12" customFormat="1" ht="13.5" thickBot="1" x14ac:dyDescent="0.25">
      <c r="A15" s="38"/>
      <c r="B15" s="182" t="s">
        <v>144</v>
      </c>
      <c r="E15" s="182" t="s">
        <v>147</v>
      </c>
      <c r="F15" s="6"/>
      <c r="G15" s="6"/>
      <c r="H15" s="6"/>
      <c r="I15" s="6"/>
      <c r="J15" s="6"/>
      <c r="K15" s="6"/>
      <c r="L15" s="6"/>
    </row>
    <row r="16" spans="1:12" s="12" customFormat="1" ht="12" customHeight="1" x14ac:dyDescent="0.2">
      <c r="A16" s="38"/>
      <c r="B16"/>
      <c r="C16"/>
      <c r="F16" s="6"/>
      <c r="G16" s="6"/>
      <c r="H16" s="6"/>
      <c r="I16" s="5"/>
      <c r="J16" s="5"/>
      <c r="K16" s="11"/>
      <c r="L16" s="5"/>
    </row>
    <row r="17" spans="1:19" s="4" customFormat="1" x14ac:dyDescent="0.2">
      <c r="A17" s="41"/>
      <c r="B17" s="6"/>
      <c r="C17" s="6"/>
      <c r="D17" s="6"/>
      <c r="E17" s="6"/>
      <c r="F17" s="6"/>
      <c r="G17" s="6"/>
      <c r="H17" s="6"/>
      <c r="I17" s="5"/>
      <c r="J17" s="5"/>
      <c r="K17" s="11"/>
      <c r="L17" s="5"/>
    </row>
    <row r="18" spans="1:19" s="4" customFormat="1" x14ac:dyDescent="0.2">
      <c r="A18" s="42" t="s">
        <v>27</v>
      </c>
      <c r="B18" s="6" t="s">
        <v>29</v>
      </c>
      <c r="C18" s="6"/>
      <c r="D18" s="6" t="s">
        <v>30</v>
      </c>
      <c r="E18" s="6" t="s">
        <v>31</v>
      </c>
      <c r="F18"/>
      <c r="G18" s="6" t="s">
        <v>32</v>
      </c>
      <c r="H18" s="6"/>
      <c r="I18" s="5"/>
      <c r="J18" s="6"/>
      <c r="K18" s="6" t="s">
        <v>33</v>
      </c>
      <c r="L18" s="6"/>
    </row>
    <row r="19" spans="1:19" s="4" customFormat="1" x14ac:dyDescent="0.2">
      <c r="A19" s="41"/>
      <c r="B19" s="6"/>
      <c r="C19" s="6"/>
      <c r="D19" s="6"/>
      <c r="E19" s="6"/>
      <c r="F19" s="6"/>
      <c r="G19" s="6"/>
      <c r="H19" s="6"/>
      <c r="I19" s="6"/>
      <c r="J19" s="6"/>
      <c r="K19" s="6"/>
      <c r="L19" s="6"/>
    </row>
    <row r="20" spans="1:19" s="3" customFormat="1" x14ac:dyDescent="0.2">
      <c r="A20" s="41"/>
      <c r="B20" s="7" t="str">
        <f>T(B13)</f>
        <v>a</v>
      </c>
      <c r="C20" s="7" t="s">
        <v>34</v>
      </c>
      <c r="D20" s="7" t="str">
        <f>T(B15)</f>
        <v>c</v>
      </c>
      <c r="E20" s="7" t="str">
        <f>T(B14)</f>
        <v>b</v>
      </c>
      <c r="F20" s="5"/>
      <c r="G20" s="5" t="s">
        <v>34</v>
      </c>
      <c r="H20" s="5"/>
      <c r="I20" s="5"/>
      <c r="J20" s="5" t="str">
        <f>IF(F20="","",IF(F20=H20,"1",IF(F20&gt;H20,"2","0")))</f>
        <v/>
      </c>
      <c r="K20" s="11" t="s">
        <v>34</v>
      </c>
      <c r="L20" s="5" t="str">
        <f>IF(F20="","",IF(H20=F20,"1",IF(H20&gt;F20,"2","0")))</f>
        <v/>
      </c>
    </row>
    <row r="21" spans="1:19" s="3" customFormat="1" x14ac:dyDescent="0.2">
      <c r="A21" s="41"/>
      <c r="B21" s="7" t="str">
        <f>T(E13)</f>
        <v>d</v>
      </c>
      <c r="C21" s="7" t="s">
        <v>34</v>
      </c>
      <c r="D21" s="7" t="str">
        <f>T(E15)</f>
        <v>f</v>
      </c>
      <c r="E21" s="7" t="str">
        <f>T(E14)</f>
        <v>e</v>
      </c>
      <c r="F21" s="5"/>
      <c r="G21" s="5" t="s">
        <v>34</v>
      </c>
      <c r="H21" s="5"/>
      <c r="I21" s="5"/>
      <c r="J21" s="5" t="str">
        <f>IF(F21="","",IF(F21=H21,"1",IF(F21&gt;H21,"2","0")))</f>
        <v/>
      </c>
      <c r="K21" s="11" t="s">
        <v>34</v>
      </c>
      <c r="L21" s="5" t="str">
        <f>IF(F21="","",IF(H21=F21,"1",IF(H21&gt;F21,"2","0")))</f>
        <v/>
      </c>
    </row>
    <row r="22" spans="1:19" s="3" customFormat="1" x14ac:dyDescent="0.2">
      <c r="A22" s="41"/>
      <c r="B22" s="2"/>
      <c r="C22" s="7"/>
      <c r="D22" s="2"/>
      <c r="E22" s="2"/>
      <c r="F22" s="5"/>
      <c r="G22" s="5"/>
      <c r="H22" s="5"/>
      <c r="I22" s="5"/>
      <c r="J22" s="5"/>
      <c r="K22" s="11"/>
      <c r="L22" s="5"/>
      <c r="P22" s="9"/>
      <c r="Q22" s="9"/>
      <c r="R22" s="9"/>
      <c r="S22" s="9"/>
    </row>
    <row r="23" spans="1:19" s="3" customFormat="1" x14ac:dyDescent="0.2">
      <c r="A23" s="41"/>
      <c r="B23" s="7" t="str">
        <f>T(B14)</f>
        <v>b</v>
      </c>
      <c r="C23" s="7" t="s">
        <v>34</v>
      </c>
      <c r="D23" s="7" t="str">
        <f>T(B13)</f>
        <v>a</v>
      </c>
      <c r="E23" s="7" t="str">
        <f>T(B15)</f>
        <v>c</v>
      </c>
      <c r="F23" s="5"/>
      <c r="G23" s="5" t="s">
        <v>34</v>
      </c>
      <c r="H23" s="5"/>
      <c r="I23" s="5"/>
      <c r="J23" s="5" t="str">
        <f>IF(F23="","",IF(F23=H23,"1",IF(F23&gt;H23,"2","0")))</f>
        <v/>
      </c>
      <c r="K23" s="11" t="s">
        <v>34</v>
      </c>
      <c r="L23" s="5" t="str">
        <f>IF(F23="","",IF(H23=F23,"1",IF(H23&gt;F23,"2","0")))</f>
        <v/>
      </c>
      <c r="P23" s="9"/>
      <c r="Q23" s="9"/>
      <c r="R23" s="9"/>
      <c r="S23" s="9"/>
    </row>
    <row r="24" spans="1:19" s="3" customFormat="1" x14ac:dyDescent="0.2">
      <c r="A24"/>
      <c r="B24" s="7" t="str">
        <f>T(E14)</f>
        <v>e</v>
      </c>
      <c r="C24" s="7" t="s">
        <v>34</v>
      </c>
      <c r="D24" s="7" t="str">
        <f>T(E13)</f>
        <v>d</v>
      </c>
      <c r="E24" s="7" t="str">
        <f>T(E15)</f>
        <v>f</v>
      </c>
      <c r="F24" s="5"/>
      <c r="G24" s="5" t="s">
        <v>34</v>
      </c>
      <c r="H24" s="5"/>
      <c r="I24" s="5"/>
      <c r="J24" s="5" t="str">
        <f>IF(F24="","",IF(F24=H24,"1",IF(F24&gt;H24,"2","0")))</f>
        <v/>
      </c>
      <c r="K24" s="11" t="s">
        <v>34</v>
      </c>
      <c r="L24" s="5" t="str">
        <f>IF(F24="","",IF(H24=F24,"1",IF(H24&gt;F24,"2","0")))</f>
        <v/>
      </c>
      <c r="P24" s="9"/>
      <c r="Q24" s="9"/>
      <c r="R24" s="9"/>
      <c r="S24" s="9"/>
    </row>
    <row r="25" spans="1:19" s="3" customFormat="1" x14ac:dyDescent="0.2">
      <c r="A25" s="41"/>
      <c r="B25" s="77"/>
      <c r="C25" s="7"/>
      <c r="D25" s="77"/>
      <c r="E25" s="7"/>
      <c r="F25" s="5"/>
      <c r="G25" s="5"/>
      <c r="H25" s="5"/>
      <c r="I25" s="5"/>
      <c r="J25" s="5"/>
      <c r="K25" s="11"/>
      <c r="L25" s="5"/>
      <c r="P25" s="29"/>
      <c r="Q25" s="29"/>
      <c r="R25" s="29"/>
      <c r="S25" s="9"/>
    </row>
    <row r="26" spans="1:19" s="3" customFormat="1" x14ac:dyDescent="0.2">
      <c r="A26" s="41"/>
      <c r="B26" s="7" t="str">
        <f>T(B15)</f>
        <v>c</v>
      </c>
      <c r="C26" s="7" t="s">
        <v>34</v>
      </c>
      <c r="D26" s="7" t="str">
        <f>T(B14)</f>
        <v>b</v>
      </c>
      <c r="E26" s="7" t="str">
        <f>T(B13)</f>
        <v>a</v>
      </c>
      <c r="F26" s="5"/>
      <c r="G26" s="5" t="s">
        <v>34</v>
      </c>
      <c r="H26" s="5"/>
      <c r="I26" s="5"/>
      <c r="J26" s="5" t="str">
        <f>IF(F26="","",IF(F26=H26,"1",IF(F26&gt;H26,"2","0")))</f>
        <v/>
      </c>
      <c r="K26" s="11" t="s">
        <v>34</v>
      </c>
      <c r="L26" s="5" t="str">
        <f>IF(F26="","",IF(H26=F26,"1",IF(H26&gt;F26,"2","0")))</f>
        <v/>
      </c>
      <c r="P26" s="29"/>
      <c r="Q26" s="29"/>
      <c r="R26" s="29"/>
      <c r="S26" s="9"/>
    </row>
    <row r="27" spans="1:19" s="3" customFormat="1" x14ac:dyDescent="0.2">
      <c r="A27" s="41"/>
      <c r="B27" s="7" t="str">
        <f>T(E15)</f>
        <v>f</v>
      </c>
      <c r="C27" s="7" t="s">
        <v>34</v>
      </c>
      <c r="D27" s="7" t="str">
        <f>T(E14)</f>
        <v>e</v>
      </c>
      <c r="E27" s="7" t="str">
        <f>T(E13)</f>
        <v>d</v>
      </c>
      <c r="F27" s="5"/>
      <c r="G27" s="5" t="s">
        <v>34</v>
      </c>
      <c r="H27" s="5"/>
      <c r="I27" s="5"/>
      <c r="J27" s="5" t="str">
        <f>IF(F27="","",IF(F27=H27,"1",IF(F27&gt;H27,"2","0")))</f>
        <v/>
      </c>
      <c r="K27" s="11" t="s">
        <v>34</v>
      </c>
      <c r="L27" s="5" t="str">
        <f>IF(F27="","",IF(H27=F27,"1",IF(H27&gt;F27,"2","0")))</f>
        <v/>
      </c>
      <c r="P27" s="29"/>
      <c r="Q27" s="29"/>
      <c r="R27" s="29"/>
      <c r="S27" s="9"/>
    </row>
    <row r="28" spans="1:19" s="3" customFormat="1" x14ac:dyDescent="0.2">
      <c r="A28" s="41"/>
      <c r="B28" s="7"/>
      <c r="C28" s="7"/>
      <c r="D28" s="7"/>
      <c r="E28" s="7"/>
      <c r="F28" s="5"/>
      <c r="G28" s="5"/>
      <c r="H28" s="5"/>
      <c r="I28" s="5"/>
      <c r="J28" s="5"/>
      <c r="K28" s="11"/>
      <c r="L28" s="5"/>
      <c r="P28" s="9"/>
      <c r="Q28" s="9"/>
      <c r="R28" s="9"/>
      <c r="S28" s="9"/>
    </row>
    <row r="29" spans="1:19" s="3" customFormat="1" x14ac:dyDescent="0.2">
      <c r="A29" s="41"/>
      <c r="B29" s="7"/>
      <c r="C29" s="7"/>
      <c r="D29" s="7"/>
      <c r="E29" s="7"/>
      <c r="F29" s="5"/>
      <c r="G29" s="5" t="s">
        <v>34</v>
      </c>
      <c r="H29" s="11"/>
      <c r="I29" s="11"/>
      <c r="J29" s="5" t="str">
        <f>IF(F29="","",IF(F29=H29,"1",IF(F29&gt;H29,"2","0")))</f>
        <v/>
      </c>
      <c r="K29" s="11" t="s">
        <v>34</v>
      </c>
      <c r="L29" s="5" t="str">
        <f>IF(F29="","",IF(H29=F29,"1",IF(H29&gt;F29,"2","0")))</f>
        <v/>
      </c>
    </row>
    <row r="30" spans="1:19" s="3" customFormat="1" x14ac:dyDescent="0.2">
      <c r="A30" s="41" t="s">
        <v>8</v>
      </c>
      <c r="B30" s="7"/>
      <c r="C30" s="7" t="s">
        <v>34</v>
      </c>
      <c r="D30" s="7"/>
      <c r="E30" s="7"/>
      <c r="F30" s="5"/>
      <c r="G30" s="11"/>
      <c r="H30" s="5"/>
      <c r="I30" s="5"/>
      <c r="J30" s="5"/>
      <c r="K30" s="11"/>
      <c r="L30" s="5"/>
    </row>
    <row r="31" spans="1:19" s="3" customFormat="1" x14ac:dyDescent="0.2">
      <c r="A31" s="41"/>
      <c r="B31" s="7"/>
      <c r="C31" s="7" t="s">
        <v>34</v>
      </c>
      <c r="D31" s="7"/>
      <c r="E31" s="7"/>
      <c r="F31" s="5"/>
      <c r="G31" s="5"/>
      <c r="H31" s="5"/>
      <c r="I31" s="5"/>
      <c r="J31" s="5"/>
      <c r="K31" s="11"/>
      <c r="L31" s="5"/>
    </row>
    <row r="32" spans="1:19" s="3" customFormat="1" x14ac:dyDescent="0.2">
      <c r="A32" s="41"/>
      <c r="B32" s="7"/>
      <c r="C32" s="7"/>
      <c r="D32" s="7"/>
      <c r="E32" s="7"/>
      <c r="F32" s="5"/>
      <c r="G32" s="5" t="s">
        <v>34</v>
      </c>
      <c r="H32" s="11"/>
      <c r="I32" s="11"/>
      <c r="J32" s="5" t="str">
        <f>IF(F32="","",IF(F32=H32,"1",IF(F32&gt;H32,"2","0")))</f>
        <v/>
      </c>
      <c r="K32" s="11" t="s">
        <v>34</v>
      </c>
      <c r="L32" s="5" t="str">
        <f>IF(F32="","",IF(H32=F32,"1",IF(H32&gt;F32,"2","0")))</f>
        <v/>
      </c>
    </row>
    <row r="33" spans="1:12" s="3" customFormat="1" x14ac:dyDescent="0.2">
      <c r="A33" s="41" t="s">
        <v>8</v>
      </c>
      <c r="B33" s="7"/>
      <c r="C33" s="7" t="s">
        <v>34</v>
      </c>
      <c r="D33" s="7"/>
      <c r="E33" s="7"/>
      <c r="F33" s="5"/>
      <c r="G33" s="11"/>
      <c r="H33" s="5"/>
      <c r="I33" s="5"/>
      <c r="J33" s="5"/>
      <c r="K33" s="11"/>
      <c r="L33" s="5"/>
    </row>
    <row r="34" spans="1:12" s="3" customFormat="1" x14ac:dyDescent="0.2">
      <c r="A34" s="41"/>
      <c r="B34" s="7"/>
      <c r="C34" s="7" t="s">
        <v>34</v>
      </c>
      <c r="D34" s="7"/>
      <c r="E34" s="7"/>
      <c r="F34" s="5"/>
      <c r="G34" s="5"/>
      <c r="H34" s="5"/>
      <c r="I34" s="5"/>
      <c r="J34" s="5"/>
      <c r="K34" s="11"/>
      <c r="L34" s="5"/>
    </row>
    <row r="35" spans="1:12" s="3" customFormat="1" x14ac:dyDescent="0.2">
      <c r="A35"/>
      <c r="B35"/>
      <c r="C35" s="7"/>
      <c r="D35"/>
      <c r="E35" s="7"/>
      <c r="F35" s="5"/>
      <c r="G35" s="5"/>
      <c r="H35" s="5"/>
      <c r="I35" s="5"/>
      <c r="J35" s="5"/>
      <c r="K35" s="11"/>
      <c r="L35" s="5"/>
    </row>
    <row r="36" spans="1:12" s="4" customFormat="1" x14ac:dyDescent="0.2">
      <c r="A36" s="41"/>
      <c r="B36" s="7"/>
      <c r="C36" s="7"/>
      <c r="D36" s="7"/>
      <c r="E36" s="7"/>
      <c r="F36" s="6"/>
      <c r="G36" s="5" t="s">
        <v>34</v>
      </c>
      <c r="H36" s="6"/>
      <c r="I36" s="5"/>
      <c r="J36" s="5" t="str">
        <f>IF(F36="","",IF(F36=H36,"1",IF(F36&gt;H36,"2","0")))</f>
        <v/>
      </c>
      <c r="K36" s="11" t="s">
        <v>34</v>
      </c>
      <c r="L36" s="5" t="str">
        <f>IF(F36="","",IF(H36=F36,"1",IF(H36&gt;F36,"2","0")))</f>
        <v/>
      </c>
    </row>
    <row r="37" spans="1:12" s="4" customFormat="1" x14ac:dyDescent="0.2">
      <c r="A37" s="41" t="s">
        <v>0</v>
      </c>
      <c r="B37" s="7"/>
      <c r="C37" s="7" t="s">
        <v>34</v>
      </c>
      <c r="D37" s="7"/>
      <c r="E37" s="7"/>
      <c r="F37" s="5"/>
      <c r="G37" s="5"/>
      <c r="H37" s="5"/>
      <c r="I37" s="5"/>
      <c r="J37" s="5"/>
      <c r="K37" s="11"/>
      <c r="L37" s="5"/>
    </row>
    <row r="38" spans="1:12" s="4" customFormat="1" x14ac:dyDescent="0.2">
      <c r="A38" s="41"/>
      <c r="B38" s="7"/>
      <c r="C38" s="7" t="s">
        <v>34</v>
      </c>
      <c r="D38" s="7"/>
      <c r="E38" s="7"/>
      <c r="F38" s="6"/>
      <c r="G38" s="5"/>
      <c r="H38" s="6"/>
      <c r="I38" s="5"/>
      <c r="J38" s="5"/>
      <c r="K38" s="11"/>
      <c r="L38" s="5"/>
    </row>
    <row r="39" spans="1:12" s="5" customFormat="1" x14ac:dyDescent="0.2">
      <c r="A39" s="41"/>
      <c r="B39" s="7"/>
      <c r="C39" s="7"/>
      <c r="D39" s="7"/>
      <c r="E39" s="7"/>
      <c r="G39" s="5" t="s">
        <v>34</v>
      </c>
      <c r="J39" s="5" t="str">
        <f>IF(F39="","",IF(F39=H39,"1",IF(F39&gt;H39,"2","0")))</f>
        <v/>
      </c>
      <c r="K39" s="11" t="s">
        <v>34</v>
      </c>
      <c r="L39" s="5" t="str">
        <f>IF(F39="","",IF(H39=F39,"1",IF(H39&gt;F39,"2","0")))</f>
        <v/>
      </c>
    </row>
    <row r="40" spans="1:12" s="5" customFormat="1" x14ac:dyDescent="0.2">
      <c r="A40" s="41" t="s">
        <v>1</v>
      </c>
      <c r="B40" s="7"/>
      <c r="C40" s="7" t="s">
        <v>34</v>
      </c>
      <c r="D40" s="7"/>
      <c r="E40" s="7"/>
      <c r="G40" s="11"/>
      <c r="K40" s="11"/>
    </row>
    <row r="41" spans="1:12" s="5" customFormat="1" x14ac:dyDescent="0.2">
      <c r="A41" s="41"/>
      <c r="B41" s="2"/>
      <c r="C41" s="7" t="s">
        <v>34</v>
      </c>
      <c r="D41" s="2"/>
      <c r="E41" s="2"/>
      <c r="K41" s="11"/>
    </row>
    <row r="42" spans="1:12" x14ac:dyDescent="0.2">
      <c r="A42" s="41"/>
      <c r="B42" s="2"/>
      <c r="C42" s="7"/>
      <c r="D42" s="2"/>
      <c r="E42" s="2"/>
      <c r="G42" s="5" t="s">
        <v>34</v>
      </c>
      <c r="I42" s="5"/>
      <c r="J42" s="5" t="str">
        <f>IF(F42="","",IF(F42=H42,"1",IF(F42&gt;H42,"2","0")))</f>
        <v/>
      </c>
      <c r="K42" s="11" t="s">
        <v>34</v>
      </c>
      <c r="L42" s="5" t="str">
        <f>IF(F42="","",IF(H42=F42,"1",IF(H42&gt;F42,"2","0")))</f>
        <v/>
      </c>
    </row>
    <row r="43" spans="1:12" x14ac:dyDescent="0.2">
      <c r="A43" s="41" t="s">
        <v>2</v>
      </c>
      <c r="B43" s="7"/>
      <c r="C43" s="7" t="s">
        <v>34</v>
      </c>
      <c r="D43" s="7"/>
      <c r="E43" s="2"/>
      <c r="G43" s="5"/>
      <c r="I43" s="5"/>
      <c r="J43" s="5"/>
      <c r="L43" s="5"/>
    </row>
    <row r="44" spans="1:12" x14ac:dyDescent="0.2">
      <c r="A44" s="41"/>
      <c r="B44" s="2"/>
      <c r="C44" s="2"/>
      <c r="D44" s="2"/>
      <c r="E44" s="2"/>
      <c r="G44" s="5"/>
      <c r="I44" s="5"/>
      <c r="J44" s="5"/>
      <c r="L44" s="5"/>
    </row>
    <row r="45" spans="1:12" x14ac:dyDescent="0.2">
      <c r="A45" s="41"/>
      <c r="B45" s="2"/>
      <c r="C45" s="2"/>
      <c r="D45" s="2"/>
      <c r="E45" s="2"/>
      <c r="G45" s="5"/>
      <c r="J45" s="5"/>
      <c r="L45" s="5"/>
    </row>
    <row r="46" spans="1:12" x14ac:dyDescent="0.2">
      <c r="A46" s="46" t="s">
        <v>3</v>
      </c>
      <c r="B46" s="2"/>
      <c r="C46" s="2"/>
      <c r="D46" s="2"/>
      <c r="E46" s="2"/>
      <c r="G46" s="5"/>
      <c r="J46" s="5"/>
      <c r="L46" s="5"/>
    </row>
    <row r="47" spans="1:12" x14ac:dyDescent="0.2">
      <c r="A47" s="41"/>
      <c r="B47" s="2"/>
      <c r="C47" s="2"/>
      <c r="D47" s="2"/>
      <c r="E47" s="2"/>
      <c r="G47" s="5"/>
      <c r="I47" s="6"/>
      <c r="J47" s="5"/>
      <c r="L47" s="5"/>
    </row>
    <row r="48" spans="1:12" x14ac:dyDescent="0.2">
      <c r="A48" s="47" t="s">
        <v>4</v>
      </c>
      <c r="B48" s="2"/>
      <c r="C48" s="192"/>
      <c r="D48" s="194"/>
      <c r="E48" s="2"/>
      <c r="I48" s="6"/>
      <c r="J48" s="5"/>
      <c r="L48" s="5"/>
    </row>
    <row r="49" spans="1:12" x14ac:dyDescent="0.2">
      <c r="A49" s="47" t="s">
        <v>12</v>
      </c>
      <c r="B49" s="2"/>
      <c r="C49" s="191"/>
      <c r="D49" s="196"/>
      <c r="E49" s="2"/>
      <c r="G49" s="5"/>
      <c r="I49" s="6"/>
      <c r="J49" s="5"/>
      <c r="L49" s="5"/>
    </row>
    <row r="50" spans="1:12" x14ac:dyDescent="0.2">
      <c r="A50" s="19" t="s">
        <v>11</v>
      </c>
      <c r="B50" s="2"/>
      <c r="C50" s="193"/>
      <c r="D50" s="195"/>
      <c r="E50" s="2"/>
      <c r="I50" s="6"/>
      <c r="J50" s="6"/>
      <c r="K50" s="6"/>
      <c r="L50" s="6"/>
    </row>
    <row r="51" spans="1:12" x14ac:dyDescent="0.2">
      <c r="A51" s="19" t="s">
        <v>15</v>
      </c>
      <c r="B51" s="2"/>
      <c r="C51" s="7"/>
      <c r="D51" s="2"/>
      <c r="E51" s="2"/>
      <c r="I51" s="6"/>
      <c r="J51" s="6"/>
      <c r="K51" s="6"/>
      <c r="L51" s="6"/>
    </row>
    <row r="52" spans="1:12" x14ac:dyDescent="0.2">
      <c r="A52" s="19" t="s">
        <v>10</v>
      </c>
      <c r="B52" s="2"/>
      <c r="C52" s="7"/>
      <c r="D52" s="2"/>
      <c r="E52" s="2"/>
      <c r="I52" s="6"/>
      <c r="J52" s="6"/>
    </row>
    <row r="53" spans="1:12" s="12" customFormat="1" x14ac:dyDescent="0.2">
      <c r="A53" s="47" t="s">
        <v>7</v>
      </c>
      <c r="C53" s="7"/>
      <c r="F53" s="6"/>
      <c r="G53" s="6"/>
      <c r="H53" s="6"/>
      <c r="I53" s="6"/>
      <c r="J53" s="6"/>
      <c r="K53" s="6"/>
      <c r="L53" s="6"/>
    </row>
    <row r="54" spans="1:12" s="12" customFormat="1" x14ac:dyDescent="0.2">
      <c r="A54" s="38"/>
      <c r="F54" s="6"/>
      <c r="G54" s="6"/>
      <c r="H54" s="6"/>
      <c r="I54" s="5"/>
      <c r="J54" s="6"/>
      <c r="K54" s="6"/>
      <c r="L54" s="6"/>
    </row>
    <row r="55" spans="1:12" x14ac:dyDescent="0.2">
      <c r="A55" s="41"/>
      <c r="D55" s="11"/>
      <c r="E55" s="11"/>
    </row>
    <row r="56" spans="1:12" x14ac:dyDescent="0.2">
      <c r="A56" s="41"/>
      <c r="D56" s="11"/>
      <c r="E56" s="11"/>
    </row>
    <row r="57" spans="1:12" x14ac:dyDescent="0.2">
      <c r="A57" s="41"/>
      <c r="D57" s="11"/>
      <c r="E57" s="11"/>
    </row>
    <row r="58" spans="1:12" x14ac:dyDescent="0.2">
      <c r="A58" s="41"/>
      <c r="D58" s="11"/>
      <c r="E58" s="11"/>
    </row>
    <row r="59" spans="1:12" x14ac:dyDescent="0.2">
      <c r="A59" s="41"/>
      <c r="D59" s="11"/>
      <c r="E59" s="11"/>
    </row>
    <row r="60" spans="1:12" x14ac:dyDescent="0.2">
      <c r="A60" s="41"/>
      <c r="D60" s="11"/>
      <c r="E60" s="11"/>
    </row>
    <row r="63" spans="1:12" x14ac:dyDescent="0.2">
      <c r="J63" s="5"/>
      <c r="L63" s="5"/>
    </row>
    <row r="64" spans="1:12" x14ac:dyDescent="0.2">
      <c r="J64" s="5"/>
      <c r="L64" s="5"/>
    </row>
    <row r="66" spans="9:12" x14ac:dyDescent="0.2">
      <c r="J66" s="5"/>
      <c r="L66" s="5"/>
    </row>
    <row r="67" spans="9:12" x14ac:dyDescent="0.2">
      <c r="J67" s="5"/>
      <c r="L67" s="5"/>
    </row>
    <row r="69" spans="9:12" x14ac:dyDescent="0.2">
      <c r="J69" s="5"/>
      <c r="L69" s="5"/>
    </row>
    <row r="70" spans="9:12" x14ac:dyDescent="0.2">
      <c r="J70" s="5"/>
      <c r="L70" s="5"/>
    </row>
    <row r="71" spans="9:12" x14ac:dyDescent="0.2">
      <c r="I71" s="6"/>
    </row>
    <row r="72" spans="9:12" x14ac:dyDescent="0.2">
      <c r="I72" s="6"/>
      <c r="J72" s="5"/>
      <c r="L72" s="5"/>
    </row>
    <row r="73" spans="9:12" x14ac:dyDescent="0.2">
      <c r="I73" s="6"/>
      <c r="J73" s="5"/>
      <c r="L73" s="5"/>
    </row>
    <row r="74" spans="9:12" x14ac:dyDescent="0.2">
      <c r="I74" s="6"/>
    </row>
    <row r="75" spans="9:12" x14ac:dyDescent="0.2">
      <c r="J75" s="5"/>
      <c r="L75" s="5"/>
    </row>
    <row r="76" spans="9:12" x14ac:dyDescent="0.2">
      <c r="I76" s="6"/>
      <c r="J76" s="5"/>
      <c r="L76" s="5"/>
    </row>
    <row r="78" spans="9:12" x14ac:dyDescent="0.2">
      <c r="J78" s="5"/>
      <c r="L78" s="5"/>
    </row>
    <row r="79" spans="9:12" x14ac:dyDescent="0.2">
      <c r="J79" s="5"/>
      <c r="L79" s="5"/>
    </row>
    <row r="80" spans="9:12" x14ac:dyDescent="0.2">
      <c r="J80" s="5"/>
      <c r="L80" s="5"/>
    </row>
    <row r="81" spans="9:12" x14ac:dyDescent="0.2">
      <c r="J81" s="5"/>
      <c r="L81" s="5"/>
    </row>
    <row r="82" spans="9:12" x14ac:dyDescent="0.2">
      <c r="J82" s="5"/>
      <c r="L82" s="5"/>
    </row>
    <row r="83" spans="9:12" x14ac:dyDescent="0.2">
      <c r="J83" s="6"/>
      <c r="K83" s="6"/>
      <c r="L83" s="6"/>
    </row>
    <row r="86" spans="9:12" x14ac:dyDescent="0.2">
      <c r="I86" s="6"/>
    </row>
    <row r="87" spans="9:12" x14ac:dyDescent="0.2">
      <c r="I87" s="6"/>
    </row>
    <row r="88" spans="9:12" x14ac:dyDescent="0.2">
      <c r="I88" s="6"/>
    </row>
    <row r="89" spans="9:12" x14ac:dyDescent="0.2">
      <c r="I89" s="6"/>
    </row>
    <row r="92" spans="9:12" x14ac:dyDescent="0.2">
      <c r="I92" s="6"/>
    </row>
    <row r="93" spans="9:12" x14ac:dyDescent="0.2">
      <c r="I93" s="6"/>
    </row>
  </sheetData>
  <pageMargins left="0.54" right="0.57999999999999996" top="0.984251969" bottom="0.984251969" header="0.4921259845" footer="0.4921259845"/>
  <pageSetup paperSize="9" orientation="portrait" horizontalDpi="300" verticalDpi="300" r:id="rId1"/>
  <headerFooter alignWithMargins="0">
    <oddHeader>&amp;A</oddHeader>
    <oddFooter>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57"/>
  <sheetViews>
    <sheetView zoomScale="80" zoomScaleNormal="80" workbookViewId="0">
      <selection activeCell="M36" sqref="M36"/>
    </sheetView>
  </sheetViews>
  <sheetFormatPr baseColWidth="10" defaultRowHeight="12.75" x14ac:dyDescent="0.2"/>
  <cols>
    <col min="1" max="1" width="1.140625" customWidth="1"/>
    <col min="2" max="2" width="3.28515625" bestFit="1" customWidth="1"/>
    <col min="3" max="3" width="20.7109375" customWidth="1"/>
    <col min="4" max="4" width="2.7109375" customWidth="1"/>
    <col min="5" max="5" width="17.7109375" customWidth="1"/>
    <col min="6" max="6" width="4.7109375" bestFit="1" customWidth="1"/>
    <col min="7" max="7" width="19" bestFit="1" customWidth="1"/>
    <col min="8" max="8" width="3.140625" bestFit="1" customWidth="1"/>
    <col min="9" max="9" width="19.140625" bestFit="1" customWidth="1"/>
    <col min="10" max="10" width="2.85546875" customWidth="1"/>
    <col min="11" max="11" width="13.85546875" customWidth="1"/>
    <col min="12" max="13" width="3.7109375" bestFit="1" customWidth="1"/>
    <col min="14" max="14" width="2.85546875" customWidth="1"/>
    <col min="15" max="15" width="3.140625" bestFit="1" customWidth="1"/>
    <col min="16" max="16" width="4.28515625" customWidth="1"/>
    <col min="17" max="17" width="1.7109375" customWidth="1"/>
    <col min="18" max="18" width="3.140625" bestFit="1" customWidth="1"/>
    <col min="19" max="19" width="3.85546875" customWidth="1"/>
    <col min="20" max="20" width="20.42578125" customWidth="1"/>
    <col min="21" max="21" width="4" customWidth="1"/>
    <col min="22" max="22" width="17" customWidth="1"/>
    <col min="23" max="23" width="4.140625" customWidth="1"/>
    <col min="24" max="24" width="1.7109375" bestFit="1" customWidth="1"/>
    <col min="25" max="25" width="4.140625" bestFit="1" customWidth="1"/>
    <col min="26" max="26" width="6.28515625" customWidth="1"/>
    <col min="28" max="28" width="5.85546875" customWidth="1"/>
  </cols>
  <sheetData>
    <row r="1" spans="1:29" ht="18" x14ac:dyDescent="0.25">
      <c r="A1" s="52"/>
      <c r="B1" s="52"/>
      <c r="C1" s="52" t="s">
        <v>141</v>
      </c>
      <c r="D1" s="52"/>
      <c r="E1" s="52"/>
      <c r="F1" s="52"/>
      <c r="G1" s="52"/>
      <c r="H1" s="52"/>
      <c r="I1" s="52"/>
      <c r="J1" s="52"/>
      <c r="K1" s="52"/>
      <c r="L1" s="34"/>
      <c r="M1" s="34"/>
      <c r="N1" s="34"/>
      <c r="O1" s="34"/>
      <c r="P1" s="34"/>
      <c r="Q1" s="34"/>
      <c r="R1" s="34"/>
      <c r="S1" s="34"/>
      <c r="T1" s="34"/>
      <c r="U1" s="34"/>
      <c r="V1" s="34"/>
      <c r="W1" s="34"/>
      <c r="X1" s="34"/>
      <c r="Y1" s="34"/>
      <c r="Z1" s="34"/>
      <c r="AA1" s="34"/>
      <c r="AB1" s="34"/>
      <c r="AC1" s="29"/>
    </row>
    <row r="2" spans="1:29" ht="18" x14ac:dyDescent="0.25">
      <c r="A2" s="53"/>
      <c r="B2" s="261"/>
      <c r="C2" s="261"/>
      <c r="D2" s="261"/>
      <c r="E2" s="261"/>
      <c r="F2" s="261"/>
      <c r="G2" s="261"/>
      <c r="H2" s="261"/>
      <c r="I2" s="261"/>
      <c r="J2" s="52"/>
      <c r="K2" s="52"/>
      <c r="L2" s="29"/>
      <c r="M2" s="29"/>
      <c r="N2" s="29"/>
      <c r="O2" s="29"/>
      <c r="P2" s="69"/>
      <c r="Q2" s="69"/>
      <c r="R2" s="69"/>
      <c r="S2" s="29"/>
      <c r="T2" s="29"/>
      <c r="U2" s="29"/>
      <c r="V2" s="29"/>
      <c r="W2" s="29"/>
      <c r="X2" s="29"/>
      <c r="Y2" s="29"/>
      <c r="Z2" s="29"/>
      <c r="AA2" s="29"/>
      <c r="AB2" s="29"/>
      <c r="AC2" s="29"/>
    </row>
    <row r="3" spans="1:29" ht="15.75" x14ac:dyDescent="0.25">
      <c r="B3" s="13"/>
      <c r="C3" s="14" t="s">
        <v>48</v>
      </c>
      <c r="D3" s="13"/>
      <c r="E3" s="14" t="s">
        <v>49</v>
      </c>
      <c r="F3" s="13"/>
      <c r="G3" s="14" t="s">
        <v>50</v>
      </c>
      <c r="H3" s="13"/>
      <c r="I3" s="14" t="s">
        <v>51</v>
      </c>
      <c r="J3" s="15"/>
      <c r="K3" s="14"/>
      <c r="L3" s="29"/>
      <c r="M3" s="67"/>
      <c r="N3" s="67"/>
      <c r="O3" s="67"/>
      <c r="P3" s="68"/>
      <c r="Q3" s="68"/>
      <c r="R3" s="68"/>
      <c r="S3" s="67"/>
      <c r="T3" s="67"/>
      <c r="U3" s="29"/>
      <c r="V3" s="29"/>
      <c r="W3" s="29"/>
      <c r="X3" s="29"/>
      <c r="Y3" s="29"/>
      <c r="Z3" s="29"/>
      <c r="AA3" s="29"/>
      <c r="AB3" s="29"/>
      <c r="AC3" s="29"/>
    </row>
    <row r="4" spans="1:29" ht="3.75" customHeight="1" x14ac:dyDescent="0.2">
      <c r="B4" s="16"/>
      <c r="C4" s="17"/>
      <c r="D4" s="16"/>
      <c r="E4" s="17"/>
      <c r="F4" s="16"/>
      <c r="G4" s="17"/>
      <c r="H4" s="16"/>
      <c r="I4" s="17"/>
      <c r="J4" s="15"/>
      <c r="K4" s="17"/>
      <c r="L4" s="29"/>
      <c r="M4" s="29"/>
      <c r="N4" s="29"/>
      <c r="O4" s="29"/>
      <c r="P4" s="69"/>
      <c r="Q4" s="69"/>
      <c r="R4" s="69"/>
      <c r="S4" s="29"/>
      <c r="T4" s="29"/>
      <c r="U4" s="29"/>
      <c r="V4" s="29"/>
      <c r="W4" s="29"/>
      <c r="X4" s="29"/>
      <c r="Y4" s="29"/>
      <c r="Z4" s="29"/>
      <c r="AA4" s="29"/>
      <c r="AB4" s="29"/>
      <c r="AC4" s="29"/>
    </row>
    <row r="5" spans="1:29" s="88" customFormat="1" x14ac:dyDescent="0.2">
      <c r="B5" s="89" t="s">
        <v>21</v>
      </c>
      <c r="C5" s="242" t="s">
        <v>45</v>
      </c>
      <c r="D5" s="89" t="s">
        <v>21</v>
      </c>
      <c r="E5" s="242" t="s">
        <v>53</v>
      </c>
      <c r="F5" s="89" t="s">
        <v>21</v>
      </c>
      <c r="G5" s="242" t="s">
        <v>55</v>
      </c>
      <c r="H5" s="89" t="s">
        <v>21</v>
      </c>
      <c r="I5" s="247" t="s">
        <v>129</v>
      </c>
      <c r="J5" s="89"/>
      <c r="K5" s="90"/>
      <c r="L5" s="91"/>
      <c r="M5" s="91"/>
      <c r="N5" s="91"/>
      <c r="O5" s="91"/>
      <c r="P5" s="91"/>
      <c r="Q5" s="89"/>
      <c r="R5" s="91"/>
      <c r="S5" s="89"/>
      <c r="T5" s="91"/>
      <c r="U5" s="91"/>
      <c r="V5" s="91"/>
      <c r="W5" s="91"/>
      <c r="X5" s="91"/>
      <c r="Y5" s="91"/>
      <c r="Z5" s="91"/>
      <c r="AA5" s="91"/>
      <c r="AB5" s="91"/>
      <c r="AC5" s="91"/>
    </row>
    <row r="6" spans="1:29" s="88" customFormat="1" x14ac:dyDescent="0.2">
      <c r="B6" s="89" t="s">
        <v>12</v>
      </c>
      <c r="C6" s="243" t="s">
        <v>44</v>
      </c>
      <c r="D6" s="89" t="s">
        <v>12</v>
      </c>
      <c r="E6" s="243" t="s">
        <v>54</v>
      </c>
      <c r="F6" s="89" t="s">
        <v>12</v>
      </c>
      <c r="G6" s="246" t="s">
        <v>114</v>
      </c>
      <c r="H6" s="89" t="s">
        <v>12</v>
      </c>
      <c r="I6" s="243" t="s">
        <v>98</v>
      </c>
      <c r="J6" s="89"/>
      <c r="K6" s="90"/>
      <c r="L6" s="91"/>
      <c r="M6" s="92"/>
      <c r="N6" s="91"/>
      <c r="O6" s="91"/>
      <c r="P6" s="91"/>
      <c r="Q6" s="89"/>
      <c r="R6" s="91"/>
      <c r="S6" s="89"/>
      <c r="T6" s="91"/>
      <c r="U6" s="91"/>
      <c r="V6" s="91"/>
      <c r="W6" s="91"/>
      <c r="X6" s="91"/>
      <c r="Y6" s="91"/>
      <c r="Z6" s="91"/>
      <c r="AA6" s="91"/>
      <c r="AB6" s="91"/>
      <c r="AC6" s="91"/>
    </row>
    <row r="7" spans="1:29" s="88" customFormat="1" x14ac:dyDescent="0.2">
      <c r="B7" s="89" t="s">
        <v>11</v>
      </c>
      <c r="C7" s="244" t="s">
        <v>57</v>
      </c>
      <c r="D7" s="89" t="s">
        <v>11</v>
      </c>
      <c r="E7" s="245" t="s">
        <v>115</v>
      </c>
      <c r="F7" s="89" t="s">
        <v>11</v>
      </c>
      <c r="G7" s="245" t="s">
        <v>9</v>
      </c>
      <c r="H7" s="89" t="s">
        <v>11</v>
      </c>
      <c r="I7" s="245" t="s">
        <v>119</v>
      </c>
      <c r="J7" s="89"/>
      <c r="K7" s="90"/>
      <c r="L7" s="91"/>
      <c r="M7" s="93"/>
      <c r="N7" s="91"/>
      <c r="O7" s="91"/>
      <c r="P7" s="91"/>
      <c r="Q7" s="89"/>
      <c r="R7" s="91"/>
      <c r="S7" s="89"/>
      <c r="T7" s="91"/>
      <c r="U7" s="91"/>
      <c r="V7" s="91"/>
      <c r="W7" s="91"/>
      <c r="X7" s="91"/>
      <c r="Y7" s="91"/>
      <c r="Z7" s="91"/>
      <c r="AA7" s="91"/>
      <c r="AB7" s="91"/>
      <c r="AC7" s="91"/>
    </row>
    <row r="8" spans="1:29" s="88" customFormat="1" x14ac:dyDescent="0.2">
      <c r="B8" s="94" t="s">
        <v>15</v>
      </c>
      <c r="C8" s="127" t="s">
        <v>52</v>
      </c>
      <c r="D8" s="94" t="s">
        <v>15</v>
      </c>
      <c r="E8" s="112" t="s">
        <v>122</v>
      </c>
      <c r="F8" s="94" t="s">
        <v>15</v>
      </c>
      <c r="G8" s="112" t="s">
        <v>113</v>
      </c>
      <c r="H8" s="94" t="s">
        <v>15</v>
      </c>
      <c r="I8" s="112" t="s">
        <v>131</v>
      </c>
      <c r="J8" s="94"/>
      <c r="K8" s="90"/>
      <c r="L8" s="91"/>
      <c r="M8" s="92"/>
      <c r="N8" s="91"/>
      <c r="O8" s="91"/>
      <c r="P8" s="91"/>
      <c r="Q8" s="89"/>
      <c r="R8" s="91"/>
      <c r="S8" s="89"/>
      <c r="T8" s="91"/>
      <c r="U8" s="91"/>
      <c r="V8" s="91"/>
      <c r="W8" s="91"/>
      <c r="X8" s="91"/>
      <c r="Y8" s="91"/>
      <c r="Z8" s="91"/>
      <c r="AA8" s="91"/>
      <c r="AB8" s="91"/>
      <c r="AC8" s="91"/>
    </row>
    <row r="9" spans="1:29" s="88" customFormat="1" x14ac:dyDescent="0.2">
      <c r="B9" s="94" t="s">
        <v>10</v>
      </c>
      <c r="C9" s="127" t="s">
        <v>96</v>
      </c>
      <c r="D9" s="94" t="s">
        <v>10</v>
      </c>
      <c r="E9" s="112" t="s">
        <v>92</v>
      </c>
      <c r="F9" s="94" t="s">
        <v>10</v>
      </c>
      <c r="G9" s="115" t="s">
        <v>56</v>
      </c>
      <c r="H9" s="94" t="s">
        <v>10</v>
      </c>
      <c r="I9" s="112" t="s">
        <v>130</v>
      </c>
      <c r="J9" s="94"/>
      <c r="K9" s="95"/>
      <c r="L9" s="91"/>
      <c r="M9" s="92"/>
      <c r="N9" s="91"/>
      <c r="O9" s="91"/>
      <c r="P9" s="91"/>
      <c r="Q9" s="89"/>
      <c r="R9" s="91"/>
      <c r="S9" s="89"/>
      <c r="T9" s="91"/>
      <c r="U9" s="91"/>
      <c r="V9" s="91"/>
      <c r="W9" s="91"/>
      <c r="X9" s="91"/>
      <c r="Y9" s="91"/>
      <c r="Z9" s="91"/>
      <c r="AA9" s="91"/>
      <c r="AB9" s="91"/>
      <c r="AC9" s="91"/>
    </row>
    <row r="10" spans="1:29" s="88" customFormat="1" x14ac:dyDescent="0.2">
      <c r="B10" s="94" t="s">
        <v>7</v>
      </c>
      <c r="C10" s="129" t="s">
        <v>91</v>
      </c>
      <c r="D10" s="94" t="s">
        <v>7</v>
      </c>
      <c r="E10" s="112" t="s">
        <v>93</v>
      </c>
      <c r="F10" s="94" t="s">
        <v>7</v>
      </c>
      <c r="G10" s="115" t="s">
        <v>5</v>
      </c>
      <c r="H10" s="94" t="s">
        <v>7</v>
      </c>
      <c r="I10" s="115" t="s">
        <v>112</v>
      </c>
      <c r="J10" s="94"/>
      <c r="K10" s="95"/>
      <c r="L10" s="91"/>
      <c r="M10" s="93"/>
      <c r="N10" s="91"/>
      <c r="O10" s="91"/>
      <c r="P10" s="91"/>
      <c r="Q10" s="89"/>
      <c r="R10" s="91"/>
      <c r="S10" s="89"/>
      <c r="T10" s="91"/>
      <c r="U10" s="91"/>
      <c r="V10" s="91"/>
      <c r="W10" s="91"/>
      <c r="X10" s="91"/>
      <c r="Y10" s="91"/>
      <c r="Z10" s="91"/>
      <c r="AA10" s="91"/>
      <c r="AB10" s="91"/>
      <c r="AC10" s="91"/>
    </row>
    <row r="11" spans="1:29" s="88" customFormat="1" x14ac:dyDescent="0.2">
      <c r="B11" s="94" t="s">
        <v>173</v>
      </c>
      <c r="C11" s="248" t="s">
        <v>127</v>
      </c>
      <c r="D11" s="89" t="s">
        <v>173</v>
      </c>
      <c r="E11" s="112" t="s">
        <v>97</v>
      </c>
      <c r="F11" s="89" t="s">
        <v>173</v>
      </c>
      <c r="G11" s="115" t="s">
        <v>128</v>
      </c>
      <c r="H11" s="89"/>
      <c r="J11" s="96"/>
      <c r="K11" s="91"/>
      <c r="L11" s="91"/>
      <c r="M11" s="92"/>
      <c r="N11" s="91"/>
      <c r="O11" s="91"/>
      <c r="P11" s="91"/>
      <c r="Q11" s="89"/>
      <c r="R11" s="91"/>
      <c r="S11" s="89"/>
      <c r="T11" s="91"/>
      <c r="U11" s="91"/>
      <c r="V11" s="91"/>
      <c r="W11" s="91"/>
      <c r="X11" s="91"/>
      <c r="Y11" s="91"/>
      <c r="Z11" s="91"/>
      <c r="AA11" s="91"/>
      <c r="AB11" s="91"/>
      <c r="AC11" s="91"/>
    </row>
    <row r="12" spans="1:29" s="88" customFormat="1" x14ac:dyDescent="0.2">
      <c r="B12" s="94"/>
      <c r="C12" s="95"/>
      <c r="D12" s="89"/>
      <c r="E12" s="95"/>
      <c r="F12" s="89"/>
      <c r="G12" s="95"/>
      <c r="H12" s="89"/>
      <c r="J12" s="96"/>
      <c r="K12" s="91"/>
      <c r="L12" s="91"/>
      <c r="M12" s="93"/>
      <c r="N12" s="91"/>
      <c r="O12" s="91"/>
      <c r="P12" s="91"/>
      <c r="Q12" s="89"/>
      <c r="R12" s="91"/>
      <c r="S12" s="89"/>
      <c r="T12" s="91"/>
      <c r="U12" s="91"/>
      <c r="V12" s="97"/>
      <c r="W12" s="91"/>
      <c r="X12" s="91"/>
      <c r="Y12" s="91"/>
      <c r="Z12" s="91"/>
      <c r="AA12" s="91"/>
      <c r="AB12" s="91"/>
      <c r="AC12" s="91"/>
    </row>
    <row r="13" spans="1:29" s="88" customFormat="1" x14ac:dyDescent="0.2">
      <c r="B13" s="94"/>
      <c r="D13" s="89"/>
      <c r="F13" s="89"/>
      <c r="H13" s="89"/>
      <c r="J13" s="96"/>
      <c r="K13" s="98"/>
      <c r="L13" s="91"/>
      <c r="M13" s="93"/>
      <c r="N13" s="91"/>
      <c r="O13" s="91"/>
      <c r="P13" s="91"/>
      <c r="Q13" s="89"/>
      <c r="R13" s="91"/>
      <c r="S13" s="89"/>
      <c r="T13" s="91"/>
      <c r="U13" s="91"/>
      <c r="V13" s="91"/>
      <c r="W13" s="91"/>
      <c r="X13" s="91"/>
      <c r="Y13" s="91"/>
      <c r="Z13" s="91"/>
      <c r="AA13" s="91"/>
      <c r="AB13" s="91"/>
      <c r="AC13" s="91"/>
    </row>
    <row r="14" spans="1:29" s="88" customFormat="1" x14ac:dyDescent="0.2">
      <c r="B14" s="89"/>
      <c r="C14" s="90"/>
      <c r="D14" s="89"/>
      <c r="E14" s="90"/>
      <c r="F14" s="89"/>
      <c r="H14" s="89"/>
      <c r="I14" s="90"/>
      <c r="J14" s="99"/>
      <c r="K14" s="91"/>
      <c r="L14" s="91"/>
      <c r="M14" s="97"/>
      <c r="N14" s="91"/>
      <c r="O14" s="91"/>
      <c r="P14" s="100"/>
      <c r="Q14" s="100"/>
      <c r="R14" s="100"/>
      <c r="S14" s="91"/>
      <c r="T14" s="91"/>
      <c r="U14" s="91"/>
      <c r="V14" s="91"/>
      <c r="W14" s="91"/>
      <c r="X14" s="91"/>
      <c r="Y14" s="91"/>
      <c r="Z14" s="91"/>
      <c r="AA14" s="91"/>
      <c r="AB14" s="91"/>
      <c r="AC14" s="91"/>
    </row>
    <row r="15" spans="1:29" ht="5.0999999999999996" customHeight="1" x14ac:dyDescent="0.2">
      <c r="B15" s="15"/>
      <c r="C15" s="15"/>
      <c r="D15" s="15"/>
      <c r="E15" s="15"/>
      <c r="F15" s="15"/>
      <c r="G15" s="15"/>
      <c r="H15" s="15"/>
      <c r="I15" s="15"/>
      <c r="J15" s="15"/>
      <c r="K15" s="29"/>
      <c r="L15" s="29"/>
      <c r="M15" s="29"/>
      <c r="N15" s="29"/>
      <c r="O15" s="29"/>
      <c r="P15" s="69"/>
      <c r="Q15" s="69"/>
      <c r="R15" s="69"/>
      <c r="S15" s="29"/>
      <c r="T15" s="29"/>
      <c r="U15" s="29"/>
      <c r="V15" s="29"/>
      <c r="W15" s="29"/>
      <c r="X15" s="29"/>
      <c r="Y15" s="29"/>
      <c r="Z15" s="29"/>
      <c r="AA15" s="29"/>
      <c r="AB15" s="29"/>
      <c r="AC15" s="29"/>
    </row>
    <row r="16" spans="1:29" s="15" customFormat="1" x14ac:dyDescent="0.2">
      <c r="B16" s="29"/>
      <c r="C16" s="26"/>
      <c r="D16" s="29"/>
      <c r="E16" s="26"/>
      <c r="K16" s="84"/>
      <c r="L16" s="10"/>
      <c r="M16" s="10"/>
      <c r="N16" s="10"/>
      <c r="O16" s="54"/>
      <c r="P16" s="69"/>
      <c r="Q16" s="69"/>
      <c r="R16" s="69"/>
      <c r="S16" s="29"/>
      <c r="W16" s="54"/>
      <c r="X16" s="29"/>
      <c r="Y16" s="29"/>
      <c r="Z16" s="29"/>
      <c r="AA16" s="29"/>
      <c r="AB16" s="29"/>
      <c r="AC16" s="29"/>
    </row>
    <row r="17" spans="1:29" ht="15.75" x14ac:dyDescent="0.25">
      <c r="A17" s="53"/>
      <c r="B17" s="51" t="s">
        <v>41</v>
      </c>
      <c r="C17" s="53"/>
      <c r="D17" s="53"/>
      <c r="E17" s="53"/>
      <c r="F17" s="53"/>
      <c r="G17" s="15"/>
      <c r="H17" s="15"/>
      <c r="I17" s="15"/>
      <c r="K17" s="29"/>
      <c r="L17" s="29"/>
      <c r="M17" s="26"/>
      <c r="N17" s="29"/>
      <c r="O17" s="29"/>
      <c r="P17" s="70"/>
      <c r="Q17" s="29"/>
      <c r="R17" s="29"/>
      <c r="S17" s="29"/>
      <c r="T17" s="29"/>
      <c r="U17" s="29"/>
      <c r="V17" s="67"/>
      <c r="W17" s="29"/>
      <c r="X17" s="29"/>
      <c r="Y17" s="29"/>
      <c r="Z17" s="29"/>
      <c r="AA17" s="29"/>
      <c r="AB17" s="29"/>
      <c r="AC17" s="29"/>
    </row>
    <row r="18" spans="1:29" ht="15.75" x14ac:dyDescent="0.25">
      <c r="C18" s="55" t="s">
        <v>17</v>
      </c>
      <c r="D18" s="56"/>
      <c r="E18" s="55" t="s">
        <v>18</v>
      </c>
      <c r="F18" s="15"/>
      <c r="G18" s="15"/>
      <c r="H18" s="15"/>
      <c r="I18" s="15"/>
      <c r="K18" s="29"/>
      <c r="L18" s="29"/>
      <c r="M18" s="26"/>
      <c r="N18" s="29"/>
      <c r="O18" s="29"/>
      <c r="P18" s="70"/>
      <c r="Q18" s="69"/>
      <c r="R18" s="69"/>
      <c r="S18" s="29"/>
      <c r="W18" s="29"/>
      <c r="X18" s="29"/>
      <c r="Y18" s="29"/>
      <c r="Z18" s="29"/>
      <c r="AA18" s="29"/>
      <c r="AB18" s="29"/>
      <c r="AC18" s="29"/>
    </row>
    <row r="19" spans="1:29" ht="15.75" x14ac:dyDescent="0.25">
      <c r="B19" s="57" t="s">
        <v>21</v>
      </c>
      <c r="C19" s="81"/>
      <c r="D19" s="57" t="s">
        <v>21</v>
      </c>
      <c r="E19" s="81"/>
      <c r="F19" s="53"/>
      <c r="G19" s="86"/>
      <c r="H19" s="15"/>
      <c r="J19" s="15"/>
      <c r="K19" s="29"/>
      <c r="L19" s="29"/>
      <c r="M19" s="26"/>
      <c r="N19" s="29"/>
      <c r="O19" s="29"/>
      <c r="P19" s="70"/>
      <c r="Q19" s="69"/>
      <c r="R19" s="69"/>
      <c r="S19" s="29"/>
      <c r="W19" s="29"/>
      <c r="X19" s="29"/>
      <c r="Y19" s="29"/>
      <c r="Z19" s="29"/>
      <c r="AA19" s="29"/>
      <c r="AB19" s="29"/>
      <c r="AC19" s="29"/>
    </row>
    <row r="20" spans="1:29" x14ac:dyDescent="0.2">
      <c r="B20" s="57" t="s">
        <v>12</v>
      </c>
      <c r="C20" s="81"/>
      <c r="D20" s="57" t="s">
        <v>12</v>
      </c>
      <c r="E20" s="81"/>
      <c r="F20" s="53"/>
      <c r="H20" s="15"/>
      <c r="J20" s="15"/>
      <c r="K20" s="9"/>
      <c r="L20" s="29"/>
      <c r="M20" s="29"/>
      <c r="N20" s="29"/>
      <c r="O20" s="29"/>
      <c r="P20" s="29"/>
      <c r="Q20" s="29"/>
      <c r="R20" s="29"/>
      <c r="S20" s="29"/>
      <c r="W20" s="29"/>
      <c r="X20" s="29"/>
      <c r="Y20" s="29"/>
      <c r="Z20" s="29"/>
      <c r="AA20" s="29"/>
      <c r="AB20" s="29"/>
      <c r="AC20" s="29"/>
    </row>
    <row r="21" spans="1:29" ht="13.5" thickBot="1" x14ac:dyDescent="0.25">
      <c r="B21" s="79" t="s">
        <v>11</v>
      </c>
      <c r="C21" s="80"/>
      <c r="D21" s="79" t="s">
        <v>11</v>
      </c>
      <c r="E21" s="80"/>
      <c r="F21" s="79"/>
      <c r="G21" s="29"/>
      <c r="H21" s="15"/>
      <c r="J21" s="15"/>
      <c r="K21" s="29"/>
      <c r="L21" s="29"/>
      <c r="M21" s="26"/>
      <c r="N21" s="29"/>
      <c r="O21" s="29"/>
      <c r="P21" s="29"/>
      <c r="Q21" s="29"/>
      <c r="R21" s="29"/>
      <c r="S21" s="29"/>
      <c r="W21" s="29"/>
      <c r="X21" s="29"/>
      <c r="Y21" s="29"/>
      <c r="Z21" s="29"/>
      <c r="AA21" s="29"/>
      <c r="AB21" s="29"/>
      <c r="AC21" s="29"/>
    </row>
    <row r="22" spans="1:29" x14ac:dyDescent="0.2">
      <c r="B22" s="82" t="s">
        <v>15</v>
      </c>
      <c r="C22" s="83"/>
      <c r="D22" s="82" t="s">
        <v>15</v>
      </c>
      <c r="E22" s="83"/>
      <c r="F22" s="45"/>
      <c r="H22" s="15"/>
      <c r="J22" s="15"/>
      <c r="K22" s="29"/>
      <c r="L22" s="29"/>
      <c r="M22" s="26"/>
      <c r="N22" s="29"/>
      <c r="O22" s="29"/>
      <c r="P22" s="29"/>
      <c r="Q22" s="29"/>
      <c r="R22" s="29"/>
      <c r="S22" s="29"/>
      <c r="W22" s="29"/>
      <c r="X22" s="29"/>
      <c r="Y22" s="29"/>
      <c r="Z22" s="29"/>
      <c r="AA22" s="29"/>
      <c r="AB22" s="29"/>
      <c r="AC22" s="29"/>
    </row>
    <row r="23" spans="1:29" x14ac:dyDescent="0.2">
      <c r="B23" s="82" t="s">
        <v>10</v>
      </c>
      <c r="C23" s="83"/>
      <c r="D23" s="82" t="s">
        <v>10</v>
      </c>
      <c r="E23" s="83"/>
      <c r="F23" s="45"/>
      <c r="H23" s="15"/>
      <c r="J23" s="15"/>
      <c r="K23" s="9"/>
      <c r="L23" s="29"/>
      <c r="M23" s="26"/>
      <c r="N23" s="29"/>
      <c r="O23" s="54"/>
      <c r="P23" s="29"/>
      <c r="Q23" s="29"/>
      <c r="R23" s="29"/>
      <c r="S23" s="29"/>
      <c r="W23" s="29"/>
      <c r="X23" s="29"/>
      <c r="Y23" s="29"/>
      <c r="Z23" s="29"/>
      <c r="AA23" s="29"/>
      <c r="AB23" s="29"/>
      <c r="AC23" s="29"/>
    </row>
    <row r="24" spans="1:29" x14ac:dyDescent="0.2">
      <c r="B24" s="82" t="s">
        <v>7</v>
      </c>
      <c r="C24" s="83"/>
      <c r="D24" s="82" t="s">
        <v>7</v>
      </c>
      <c r="E24" s="83"/>
      <c r="F24" s="45"/>
      <c r="H24" s="15"/>
      <c r="J24" s="15"/>
      <c r="K24" s="84"/>
      <c r="L24" s="10"/>
      <c r="M24" s="85"/>
      <c r="N24" s="10"/>
      <c r="O24" s="54"/>
      <c r="P24" s="29"/>
      <c r="Q24" s="29"/>
      <c r="R24" s="29"/>
      <c r="S24" s="29"/>
      <c r="W24" s="29"/>
      <c r="X24" s="29"/>
      <c r="Y24" s="29"/>
      <c r="Z24" s="29"/>
      <c r="AA24" s="29"/>
      <c r="AB24" s="29"/>
      <c r="AC24" s="29"/>
    </row>
    <row r="25" spans="1:29" x14ac:dyDescent="0.2">
      <c r="B25" s="15"/>
      <c r="C25" s="15"/>
      <c r="D25" s="15"/>
      <c r="E25" s="15"/>
      <c r="F25" s="15"/>
      <c r="H25" s="15"/>
      <c r="J25" s="15"/>
      <c r="K25" s="84"/>
      <c r="L25" s="10"/>
      <c r="M25" s="10"/>
      <c r="N25" s="10"/>
      <c r="O25" s="54"/>
      <c r="P25" s="69"/>
      <c r="Q25" s="69"/>
      <c r="R25" s="69"/>
      <c r="S25" s="29"/>
      <c r="W25" s="54"/>
      <c r="X25" s="29"/>
      <c r="Y25" s="29"/>
      <c r="Z25" s="29"/>
      <c r="AA25" s="29"/>
      <c r="AB25" s="29"/>
      <c r="AC25" s="29"/>
    </row>
    <row r="26" spans="1:29" x14ac:dyDescent="0.2">
      <c r="B26" s="15"/>
      <c r="C26" s="15"/>
      <c r="D26" s="15"/>
      <c r="E26" s="15"/>
      <c r="F26" s="15"/>
      <c r="H26" s="15"/>
      <c r="J26" s="15"/>
      <c r="K26" s="84"/>
      <c r="L26" s="10"/>
      <c r="M26" s="10"/>
      <c r="N26" s="10"/>
      <c r="O26" s="54"/>
      <c r="P26" s="69"/>
      <c r="Q26" s="69"/>
      <c r="R26" s="69"/>
      <c r="S26" s="29"/>
      <c r="W26" s="54"/>
      <c r="X26" s="29"/>
      <c r="Y26" s="29"/>
      <c r="Z26" s="29"/>
      <c r="AA26" s="29"/>
      <c r="AB26" s="29"/>
      <c r="AC26" s="29"/>
    </row>
    <row r="27" spans="1:29" ht="15.75" x14ac:dyDescent="0.25">
      <c r="A27" s="53"/>
      <c r="B27" s="51" t="s">
        <v>39</v>
      </c>
      <c r="C27" s="53"/>
      <c r="D27" s="53"/>
      <c r="E27" s="53"/>
      <c r="F27" s="53"/>
      <c r="G27" s="15"/>
      <c r="H27" s="15"/>
      <c r="I27" s="15"/>
      <c r="J27" s="15"/>
      <c r="K27" s="29"/>
      <c r="L27" s="29"/>
      <c r="M27" s="29"/>
      <c r="N27" s="29"/>
      <c r="O27" s="29"/>
      <c r="P27" s="69"/>
      <c r="Q27" s="69"/>
      <c r="R27" s="69"/>
      <c r="S27" s="29"/>
      <c r="W27" s="29"/>
      <c r="X27" s="29"/>
      <c r="Y27" s="29"/>
      <c r="Z27" s="29"/>
      <c r="AA27" s="29"/>
      <c r="AB27" s="29"/>
      <c r="AC27" s="29"/>
    </row>
    <row r="28" spans="1:29" ht="15.75" x14ac:dyDescent="0.25">
      <c r="B28" s="15"/>
      <c r="C28" s="58" t="s">
        <v>174</v>
      </c>
      <c r="D28" s="58"/>
      <c r="E28" s="58" t="s">
        <v>175</v>
      </c>
      <c r="F28" s="58"/>
      <c r="G28" s="14"/>
      <c r="H28" s="14"/>
      <c r="I28" s="14"/>
      <c r="J28" s="15"/>
      <c r="K28" s="29"/>
      <c r="L28" s="29"/>
      <c r="M28" s="29"/>
      <c r="N28" s="29"/>
      <c r="O28" s="29"/>
      <c r="P28" s="69"/>
      <c r="Q28" s="69"/>
      <c r="R28" s="69"/>
      <c r="S28" s="29"/>
      <c r="W28" s="29"/>
      <c r="X28" s="29"/>
      <c r="Y28" s="29"/>
      <c r="Z28" s="29"/>
      <c r="AA28" s="29"/>
      <c r="AB28" s="29"/>
      <c r="AC28" s="29"/>
    </row>
    <row r="29" spans="1:29" ht="15.75" x14ac:dyDescent="0.25">
      <c r="B29" s="48"/>
      <c r="C29" s="48"/>
      <c r="D29" s="48"/>
      <c r="E29" s="48"/>
      <c r="F29" s="48"/>
      <c r="G29" s="8"/>
      <c r="H29" s="8"/>
      <c r="I29" s="8"/>
      <c r="J29" s="18"/>
      <c r="K29" s="86"/>
      <c r="L29" s="29"/>
      <c r="M29" s="29"/>
      <c r="N29" s="29"/>
      <c r="O29" s="29"/>
      <c r="P29" s="69"/>
      <c r="Q29" s="69"/>
      <c r="R29" s="69"/>
      <c r="S29" s="29"/>
      <c r="W29" s="29"/>
      <c r="X29" s="29"/>
      <c r="Y29" s="29"/>
      <c r="Z29" s="29"/>
      <c r="AA29" s="29"/>
      <c r="AB29" s="29"/>
      <c r="AC29" s="29"/>
    </row>
    <row r="30" spans="1:29" ht="15.75" x14ac:dyDescent="0.25">
      <c r="B30" s="49"/>
      <c r="C30" s="49"/>
      <c r="D30" s="49"/>
      <c r="E30" s="49"/>
      <c r="F30" s="49"/>
      <c r="G30" s="8"/>
      <c r="H30" s="8"/>
      <c r="I30" s="8"/>
      <c r="J30" s="18"/>
      <c r="K30" s="86"/>
      <c r="L30" s="29"/>
      <c r="M30" s="67"/>
      <c r="N30" s="29"/>
      <c r="O30" s="29"/>
      <c r="P30" s="69"/>
      <c r="Q30" s="69"/>
      <c r="R30" s="69"/>
      <c r="S30" s="29"/>
      <c r="W30" s="29"/>
      <c r="X30" s="29"/>
      <c r="Y30" s="29"/>
      <c r="Z30" s="29"/>
      <c r="AA30" s="29"/>
      <c r="AB30" s="29"/>
      <c r="AC30" s="29"/>
    </row>
    <row r="31" spans="1:29" ht="15" customHeight="1" x14ac:dyDescent="0.2">
      <c r="B31" s="50"/>
      <c r="C31" s="50"/>
      <c r="D31" s="50"/>
      <c r="E31" s="50"/>
      <c r="F31" s="50"/>
      <c r="G31" s="8"/>
      <c r="H31" s="8"/>
      <c r="I31" s="8"/>
      <c r="J31" s="18"/>
      <c r="K31" s="30"/>
      <c r="L31" s="30"/>
      <c r="M31" s="29"/>
      <c r="N31" s="29"/>
      <c r="O31" s="29"/>
      <c r="P31" s="69"/>
      <c r="Q31" s="69"/>
      <c r="R31" s="69"/>
      <c r="S31" s="29"/>
      <c r="W31" s="29"/>
      <c r="X31" s="29"/>
      <c r="Y31" s="29"/>
      <c r="Z31" s="29"/>
      <c r="AA31" s="29"/>
      <c r="AB31" s="29"/>
      <c r="AC31" s="29"/>
    </row>
    <row r="32" spans="1:29" x14ac:dyDescent="0.2">
      <c r="B32" s="83"/>
      <c r="C32" s="83"/>
      <c r="D32" s="83"/>
      <c r="E32" s="83"/>
      <c r="F32" s="83"/>
      <c r="G32" s="26"/>
      <c r="H32" s="8"/>
      <c r="I32" s="8"/>
      <c r="J32" s="18"/>
      <c r="K32" s="30"/>
      <c r="L32" s="30"/>
      <c r="M32" s="29"/>
      <c r="N32" s="29"/>
      <c r="O32" s="29"/>
      <c r="P32" s="69"/>
      <c r="Q32" s="69"/>
      <c r="R32" s="69"/>
      <c r="S32" s="29"/>
      <c r="W32" s="29"/>
      <c r="X32" s="29"/>
      <c r="Y32" s="29"/>
      <c r="Z32" s="29"/>
      <c r="AA32" s="29"/>
      <c r="AB32" s="29"/>
      <c r="AC32" s="29"/>
    </row>
    <row r="33" spans="1:29" x14ac:dyDescent="0.2">
      <c r="B33" s="83"/>
      <c r="C33" s="83"/>
      <c r="D33" s="83"/>
      <c r="E33" s="83"/>
      <c r="F33" s="83"/>
      <c r="G33" s="26"/>
      <c r="H33" s="8"/>
      <c r="I33" s="8"/>
      <c r="J33" s="18"/>
      <c r="K33" s="30"/>
      <c r="L33" s="30"/>
      <c r="M33" s="29"/>
      <c r="N33" s="29"/>
      <c r="O33" s="29"/>
      <c r="P33" s="69"/>
      <c r="Q33" s="69"/>
      <c r="R33" s="69"/>
      <c r="S33" s="29"/>
      <c r="W33" s="29"/>
      <c r="X33" s="29"/>
      <c r="Y33" s="29"/>
      <c r="Z33" s="29"/>
      <c r="AA33" s="29"/>
      <c r="AB33" s="29"/>
      <c r="AC33" s="29"/>
    </row>
    <row r="34" spans="1:29" x14ac:dyDescent="0.2">
      <c r="B34" s="83"/>
      <c r="C34" s="83"/>
      <c r="D34" s="83"/>
      <c r="E34" s="83"/>
      <c r="F34" s="83"/>
      <c r="G34" s="26"/>
      <c r="H34" s="8"/>
      <c r="I34" s="8"/>
      <c r="J34" s="18"/>
      <c r="K34" s="30"/>
      <c r="L34" s="30"/>
      <c r="M34" s="29"/>
      <c r="N34" s="29"/>
      <c r="O34" s="29"/>
      <c r="P34" s="69"/>
      <c r="Q34" s="69"/>
      <c r="R34" s="69"/>
      <c r="S34" s="29"/>
      <c r="W34" s="29"/>
      <c r="X34" s="29"/>
      <c r="Y34" s="29"/>
      <c r="Z34" s="29"/>
      <c r="AA34" s="29"/>
      <c r="AB34" s="29"/>
      <c r="AC34" s="29"/>
    </row>
    <row r="35" spans="1:29" x14ac:dyDescent="0.2">
      <c r="B35" s="83"/>
      <c r="C35" s="83"/>
      <c r="D35" s="83"/>
      <c r="E35" s="83"/>
      <c r="F35" s="83"/>
      <c r="G35" s="83"/>
      <c r="H35" s="8"/>
      <c r="I35" s="8"/>
      <c r="J35" s="18"/>
      <c r="K35" s="30"/>
      <c r="L35" s="30"/>
      <c r="M35" s="29"/>
      <c r="N35" s="29"/>
      <c r="O35" s="29"/>
      <c r="P35" s="69"/>
      <c r="Q35" s="69"/>
      <c r="R35" s="69"/>
      <c r="S35" s="29"/>
      <c r="W35" s="29"/>
      <c r="X35" s="29"/>
      <c r="Y35" s="29"/>
      <c r="Z35" s="29"/>
      <c r="AA35" s="29"/>
      <c r="AB35" s="29"/>
      <c r="AC35" s="29"/>
    </row>
    <row r="36" spans="1:29" x14ac:dyDescent="0.2">
      <c r="B36" s="15"/>
      <c r="C36" s="20"/>
      <c r="D36" s="20"/>
      <c r="E36" s="21"/>
      <c r="H36" s="15"/>
      <c r="I36" s="22"/>
      <c r="J36" s="15"/>
      <c r="K36" s="29"/>
      <c r="L36" s="29"/>
      <c r="M36" s="29"/>
      <c r="N36" s="29"/>
      <c r="O36" s="29"/>
      <c r="P36" s="29"/>
      <c r="Q36" s="29"/>
      <c r="R36" s="29"/>
      <c r="S36" s="29"/>
      <c r="W36" s="29"/>
      <c r="X36" s="29"/>
      <c r="Y36" s="29"/>
      <c r="Z36" s="29"/>
      <c r="AA36" s="29"/>
      <c r="AB36" s="29"/>
      <c r="AC36" s="29"/>
    </row>
    <row r="37" spans="1:29" ht="15.75" x14ac:dyDescent="0.25">
      <c r="A37" s="57"/>
      <c r="B37" s="51" t="s">
        <v>40</v>
      </c>
      <c r="C37" s="53"/>
      <c r="D37" s="53"/>
      <c r="E37" s="53"/>
      <c r="F37" s="15"/>
      <c r="G37" s="15"/>
      <c r="H37" s="29"/>
      <c r="I37" s="29"/>
      <c r="J37" s="29"/>
      <c r="K37" s="72"/>
      <c r="L37" s="71"/>
      <c r="M37" s="71"/>
      <c r="N37" s="71"/>
      <c r="O37" s="73"/>
      <c r="P37" s="71"/>
      <c r="Q37" s="71"/>
      <c r="R37" s="71"/>
      <c r="S37" s="71"/>
      <c r="W37" s="29"/>
      <c r="X37" s="29"/>
      <c r="Y37" s="29"/>
      <c r="Z37" s="29"/>
      <c r="AA37" s="29"/>
      <c r="AB37" s="29"/>
      <c r="AC37" s="29"/>
    </row>
    <row r="38" spans="1:29" ht="15.75" x14ac:dyDescent="0.25">
      <c r="A38" s="29"/>
      <c r="C38" s="55" t="s">
        <v>19</v>
      </c>
      <c r="D38" s="56"/>
      <c r="E38" s="55" t="s">
        <v>20</v>
      </c>
      <c r="F38" s="15"/>
      <c r="G38" s="15"/>
      <c r="H38" s="29"/>
      <c r="I38" s="29"/>
      <c r="J38" s="29"/>
      <c r="K38" s="74"/>
      <c r="L38" s="29"/>
      <c r="M38" s="29"/>
      <c r="N38" s="29"/>
      <c r="O38" s="30"/>
      <c r="P38" s="29"/>
      <c r="Q38" s="29"/>
      <c r="R38" s="29"/>
      <c r="S38" s="29"/>
      <c r="W38" s="29"/>
      <c r="X38" s="29"/>
      <c r="Y38" s="29"/>
      <c r="Z38" s="29"/>
      <c r="AA38" s="29"/>
      <c r="AB38" s="29"/>
      <c r="AC38" s="29"/>
    </row>
    <row r="39" spans="1:29" ht="14.25" x14ac:dyDescent="0.2">
      <c r="A39" s="29"/>
      <c r="B39" s="15"/>
      <c r="C39" s="48"/>
      <c r="D39" s="15"/>
      <c r="E39" s="48"/>
      <c r="F39" s="15"/>
      <c r="H39" s="29"/>
      <c r="I39" s="29"/>
      <c r="J39" s="29"/>
      <c r="K39" s="75"/>
      <c r="L39" s="29"/>
      <c r="M39" s="29"/>
      <c r="N39" s="29"/>
      <c r="O39" s="54"/>
      <c r="P39" s="29"/>
      <c r="Q39" s="29"/>
      <c r="R39" s="29"/>
      <c r="S39" s="29"/>
      <c r="W39" s="29"/>
      <c r="X39" s="29"/>
      <c r="Y39" s="29"/>
      <c r="Z39" s="29"/>
      <c r="AA39" s="29"/>
      <c r="AB39" s="29"/>
      <c r="AC39" s="29"/>
    </row>
    <row r="40" spans="1:29" ht="12" customHeight="1" x14ac:dyDescent="0.2">
      <c r="A40" s="29"/>
      <c r="B40" s="15"/>
      <c r="C40" s="49"/>
      <c r="D40" s="15"/>
      <c r="E40" s="49"/>
      <c r="F40" s="15"/>
      <c r="H40" s="29"/>
      <c r="I40" s="29"/>
      <c r="J40" s="29"/>
      <c r="K40" s="29"/>
      <c r="L40" s="29"/>
      <c r="M40" s="29"/>
      <c r="N40" s="29"/>
      <c r="O40" s="29"/>
      <c r="P40" s="29"/>
      <c r="Q40" s="29"/>
      <c r="R40" s="29"/>
      <c r="S40" s="29"/>
      <c r="W40" s="29"/>
      <c r="X40" s="29"/>
      <c r="Y40" s="29"/>
      <c r="Z40" s="29"/>
      <c r="AA40" s="29"/>
      <c r="AB40" s="29"/>
      <c r="AC40" s="29"/>
    </row>
    <row r="41" spans="1:29" ht="14.25" x14ac:dyDescent="0.2">
      <c r="A41" s="29"/>
      <c r="B41" s="15"/>
      <c r="C41" s="50"/>
      <c r="D41" s="15"/>
      <c r="E41" s="50"/>
      <c r="F41" s="15"/>
      <c r="H41" s="29"/>
      <c r="I41" s="29"/>
      <c r="J41" s="29"/>
      <c r="K41" s="75"/>
      <c r="L41" s="29"/>
      <c r="M41" s="29"/>
      <c r="N41" s="29"/>
      <c r="O41" s="54"/>
      <c r="P41" s="29"/>
      <c r="Q41" s="29"/>
      <c r="R41" s="29"/>
      <c r="S41" s="29"/>
      <c r="W41" s="29"/>
      <c r="X41" s="29"/>
      <c r="Y41" s="29"/>
      <c r="Z41" s="29"/>
      <c r="AA41" s="29"/>
      <c r="AB41" s="29"/>
      <c r="AC41" s="29"/>
    </row>
    <row r="42" spans="1:29" ht="12" customHeight="1" x14ac:dyDescent="0.2">
      <c r="A42" s="29"/>
      <c r="B42" s="15"/>
      <c r="C42" s="197"/>
      <c r="D42" s="15"/>
      <c r="E42" s="197"/>
      <c r="F42" s="15"/>
      <c r="H42" s="29"/>
      <c r="I42" s="29"/>
      <c r="J42" s="29"/>
      <c r="K42" s="75"/>
      <c r="L42" s="29"/>
      <c r="M42" s="29"/>
      <c r="N42" s="29"/>
      <c r="O42" s="54"/>
      <c r="P42" s="29"/>
      <c r="Q42" s="29"/>
      <c r="R42" s="29"/>
      <c r="S42" s="29"/>
      <c r="W42" s="29"/>
      <c r="X42" s="29"/>
      <c r="Y42" s="29"/>
      <c r="Z42" s="29"/>
      <c r="AA42" s="29"/>
      <c r="AB42" s="29"/>
      <c r="AC42" s="29"/>
    </row>
    <row r="43" spans="1:29" ht="12" customHeight="1" x14ac:dyDescent="0.2">
      <c r="A43" s="29"/>
      <c r="B43" s="15"/>
      <c r="C43" s="197"/>
      <c r="D43" s="15"/>
      <c r="E43" s="197"/>
      <c r="F43" s="15"/>
      <c r="H43" s="29"/>
      <c r="I43" s="29"/>
      <c r="J43" s="29"/>
      <c r="K43" s="75"/>
      <c r="L43" s="29"/>
      <c r="M43" s="29"/>
      <c r="N43" s="29"/>
      <c r="O43" s="30"/>
      <c r="P43" s="29"/>
      <c r="Q43" s="29"/>
      <c r="R43" s="29"/>
      <c r="S43" s="29"/>
      <c r="W43" s="29"/>
      <c r="X43" s="29"/>
      <c r="Y43" s="29"/>
      <c r="Z43" s="29"/>
      <c r="AA43" s="29"/>
      <c r="AB43" s="29"/>
      <c r="AC43" s="29"/>
    </row>
    <row r="44" spans="1:29" ht="14.25" x14ac:dyDescent="0.2">
      <c r="A44" s="29"/>
      <c r="B44" s="15"/>
      <c r="C44" s="197"/>
      <c r="D44" s="15"/>
      <c r="E44" s="197"/>
      <c r="F44" s="15"/>
      <c r="H44" s="29"/>
      <c r="I44" s="29"/>
      <c r="J44" s="29"/>
      <c r="K44" s="75"/>
      <c r="L44" s="29"/>
      <c r="M44" s="29"/>
      <c r="N44" s="29"/>
      <c r="O44" s="30"/>
      <c r="P44" s="29"/>
      <c r="Q44" s="29"/>
      <c r="R44" s="29"/>
      <c r="S44" s="29"/>
      <c r="W44" s="29"/>
      <c r="X44" s="29"/>
      <c r="Y44" s="29"/>
      <c r="Z44" s="29"/>
      <c r="AA44" s="29"/>
      <c r="AB44" s="29"/>
      <c r="AC44" s="29"/>
    </row>
    <row r="45" spans="1:29" ht="14.25" x14ac:dyDescent="0.2">
      <c r="A45" s="29"/>
      <c r="B45" s="15"/>
      <c r="C45" s="15"/>
      <c r="D45" s="15"/>
      <c r="E45" s="15"/>
      <c r="F45" s="15"/>
      <c r="H45" s="24"/>
      <c r="I45" s="23"/>
      <c r="J45" s="24"/>
      <c r="K45" s="75"/>
      <c r="L45" s="29"/>
      <c r="M45" s="29"/>
      <c r="N45" s="29"/>
      <c r="O45" s="29"/>
      <c r="P45" s="29"/>
      <c r="Q45" s="29"/>
      <c r="R45" s="29"/>
      <c r="S45" s="29"/>
      <c r="W45" s="29"/>
      <c r="X45" s="29"/>
      <c r="Y45" s="29"/>
      <c r="Z45" s="29"/>
      <c r="AA45" s="29"/>
      <c r="AB45" s="29"/>
      <c r="AC45" s="29"/>
    </row>
    <row r="46" spans="1:29" ht="14.25" x14ac:dyDescent="0.2">
      <c r="A46" s="29"/>
      <c r="B46" s="15"/>
      <c r="C46" s="15"/>
      <c r="D46" s="15"/>
      <c r="E46" s="15"/>
      <c r="F46" s="15"/>
      <c r="H46" s="24"/>
      <c r="I46" s="23"/>
      <c r="J46" s="24"/>
      <c r="K46" s="75"/>
      <c r="L46" s="29"/>
      <c r="M46" s="29"/>
      <c r="N46" s="29"/>
      <c r="O46" s="29"/>
      <c r="P46" s="29"/>
      <c r="Q46" s="29"/>
      <c r="R46" s="29"/>
      <c r="S46" s="29"/>
      <c r="W46" s="29"/>
      <c r="X46" s="29"/>
      <c r="Y46" s="29"/>
      <c r="Z46" s="29"/>
      <c r="AA46" s="29"/>
      <c r="AB46" s="29"/>
      <c r="AC46" s="29"/>
    </row>
    <row r="47" spans="1:29" ht="14.25" x14ac:dyDescent="0.2">
      <c r="A47" s="29"/>
      <c r="B47" s="31"/>
      <c r="C47" s="87"/>
      <c r="D47" s="34"/>
      <c r="E47" s="87"/>
      <c r="F47" s="34"/>
      <c r="G47" s="35"/>
      <c r="H47" s="31"/>
      <c r="I47" s="27"/>
      <c r="J47" s="10"/>
      <c r="K47" s="75"/>
      <c r="L47" s="30"/>
      <c r="M47" s="29"/>
      <c r="N47" s="29"/>
      <c r="O47" s="54"/>
      <c r="P47" s="29"/>
      <c r="Q47" s="29"/>
      <c r="R47" s="29"/>
      <c r="S47" s="29"/>
      <c r="W47" s="29"/>
      <c r="X47" s="29"/>
      <c r="Y47" s="29"/>
      <c r="Z47" s="29"/>
      <c r="AA47" s="29"/>
      <c r="AB47" s="29"/>
      <c r="AC47" s="29"/>
    </row>
    <row r="48" spans="1:29" x14ac:dyDescent="0.2">
      <c r="A48" s="29"/>
      <c r="B48" s="31"/>
      <c r="C48" s="34"/>
      <c r="D48" s="34"/>
      <c r="E48" s="87"/>
      <c r="F48" s="34"/>
      <c r="G48" s="35"/>
      <c r="H48" s="31"/>
      <c r="I48" s="27"/>
      <c r="J48" s="10"/>
      <c r="K48" s="29"/>
      <c r="L48" s="29"/>
      <c r="M48" s="29"/>
      <c r="N48" s="29"/>
      <c r="O48" s="29"/>
      <c r="P48" s="29"/>
      <c r="Q48" s="29"/>
      <c r="R48" s="29"/>
      <c r="S48" s="29"/>
      <c r="W48" s="29"/>
      <c r="X48" s="29"/>
      <c r="Y48" s="29"/>
      <c r="Z48" s="29"/>
      <c r="AA48" s="29"/>
      <c r="AB48" s="29"/>
      <c r="AC48" s="29"/>
    </row>
    <row r="49" spans="1:29" x14ac:dyDescent="0.2">
      <c r="A49" s="29"/>
      <c r="B49" s="31"/>
      <c r="C49" s="34"/>
      <c r="D49" s="34"/>
      <c r="E49" s="35"/>
      <c r="F49" s="34"/>
      <c r="G49" s="34"/>
      <c r="H49" s="31"/>
      <c r="I49" s="27"/>
      <c r="J49" s="10"/>
      <c r="K49" s="29"/>
      <c r="L49" s="29"/>
      <c r="M49" s="29"/>
      <c r="N49" s="29"/>
      <c r="O49" s="29"/>
      <c r="P49" s="29"/>
      <c r="Q49" s="29"/>
      <c r="R49" s="29"/>
      <c r="S49" s="29"/>
      <c r="W49" s="29"/>
      <c r="X49" s="29"/>
      <c r="Y49" s="29"/>
      <c r="Z49" s="29"/>
      <c r="AA49" s="29"/>
      <c r="AB49" s="29"/>
      <c r="AC49" s="29"/>
    </row>
    <row r="50" spans="1:29" x14ac:dyDescent="0.2">
      <c r="A50" s="29"/>
      <c r="B50" s="31"/>
      <c r="C50" s="25"/>
      <c r="D50" s="9"/>
      <c r="E50" s="28"/>
      <c r="F50" s="10"/>
      <c r="G50" s="28"/>
      <c r="H50" s="31"/>
      <c r="I50" s="27"/>
      <c r="J50" s="10"/>
      <c r="K50" s="29"/>
      <c r="L50" s="29"/>
      <c r="M50" s="29"/>
      <c r="N50" s="29"/>
      <c r="O50" s="29"/>
      <c r="P50" s="29"/>
      <c r="Q50" s="29"/>
      <c r="R50" s="29"/>
      <c r="S50" s="29"/>
      <c r="W50" s="29"/>
      <c r="X50" s="29"/>
      <c r="Y50" s="26"/>
      <c r="Z50" s="29"/>
      <c r="AA50" s="26"/>
      <c r="AB50" s="29"/>
      <c r="AC50" s="29"/>
    </row>
    <row r="51" spans="1:29" x14ac:dyDescent="0.2">
      <c r="A51" s="29"/>
      <c r="B51" s="32"/>
      <c r="C51" s="33"/>
      <c r="D51" s="34"/>
      <c r="E51" s="35"/>
      <c r="F51" s="36"/>
      <c r="G51" s="35"/>
      <c r="H51" s="31"/>
      <c r="I51" s="27"/>
      <c r="J51" s="10"/>
      <c r="K51" s="29"/>
      <c r="L51" s="29"/>
      <c r="M51" s="29"/>
      <c r="N51" s="29"/>
      <c r="O51" s="29"/>
      <c r="P51" s="29"/>
      <c r="Q51" s="29"/>
      <c r="R51" s="29"/>
      <c r="S51" s="29"/>
      <c r="W51" s="29"/>
      <c r="X51" s="29"/>
      <c r="Y51" s="26"/>
      <c r="Z51" s="29"/>
      <c r="AA51" s="26"/>
      <c r="AB51" s="29"/>
      <c r="AC51" s="29"/>
    </row>
    <row r="52" spans="1:29" x14ac:dyDescent="0.2">
      <c r="A52" s="29"/>
      <c r="B52" s="35"/>
      <c r="C52" s="35"/>
      <c r="D52" s="34"/>
      <c r="E52" s="35"/>
      <c r="F52" s="34"/>
      <c r="G52" s="35"/>
      <c r="H52" s="31"/>
      <c r="I52" s="27"/>
      <c r="J52" s="10"/>
      <c r="K52" s="29"/>
      <c r="L52" s="29"/>
      <c r="M52" s="29"/>
      <c r="N52" s="29"/>
      <c r="O52" s="29"/>
      <c r="P52" s="29"/>
      <c r="Q52" s="29"/>
      <c r="R52" s="29"/>
      <c r="S52" s="29"/>
      <c r="W52" s="29"/>
      <c r="X52" s="29"/>
      <c r="Y52" s="26"/>
      <c r="Z52" s="29"/>
      <c r="AA52" s="26"/>
      <c r="AB52" s="29"/>
      <c r="AC52" s="29"/>
    </row>
    <row r="53" spans="1:29" x14ac:dyDescent="0.2">
      <c r="A53" s="29"/>
      <c r="B53" s="35"/>
      <c r="C53" s="35"/>
      <c r="D53" s="34"/>
      <c r="E53" s="35"/>
      <c r="F53" s="34"/>
      <c r="G53" s="35"/>
      <c r="H53" s="31"/>
      <c r="I53" s="27"/>
      <c r="J53" s="10"/>
      <c r="K53" s="29"/>
      <c r="L53" s="29"/>
      <c r="M53" s="29"/>
      <c r="N53" s="29"/>
      <c r="O53" s="29"/>
      <c r="P53" s="29"/>
      <c r="Q53" s="29"/>
      <c r="R53" s="29"/>
      <c r="S53" s="29"/>
      <c r="W53" s="29"/>
      <c r="X53" s="29"/>
      <c r="Y53" s="29"/>
      <c r="Z53" s="29"/>
      <c r="AA53" s="29"/>
      <c r="AB53" s="29"/>
      <c r="AC53" s="29"/>
    </row>
    <row r="54" spans="1:29" x14ac:dyDescent="0.2">
      <c r="A54" s="29"/>
      <c r="B54" s="9"/>
      <c r="C54" s="9"/>
      <c r="D54" s="9"/>
      <c r="E54" s="9"/>
      <c r="F54" s="9"/>
      <c r="G54" s="9"/>
      <c r="H54" s="37"/>
      <c r="I54" s="36"/>
      <c r="J54" s="34"/>
      <c r="K54" s="29"/>
      <c r="L54" s="29"/>
      <c r="M54" s="29"/>
      <c r="N54" s="29"/>
      <c r="O54" s="29"/>
      <c r="P54" s="29"/>
      <c r="Q54" s="29"/>
      <c r="R54" s="29"/>
      <c r="S54" s="29"/>
      <c r="W54" s="29"/>
      <c r="X54" s="29"/>
      <c r="Y54" s="29"/>
      <c r="Z54" s="29"/>
      <c r="AA54" s="26"/>
      <c r="AB54" s="29"/>
      <c r="AC54" s="29"/>
    </row>
    <row r="55" spans="1:29" x14ac:dyDescent="0.2">
      <c r="A55" s="29"/>
      <c r="B55" s="9"/>
      <c r="C55" s="9"/>
      <c r="D55" s="9"/>
      <c r="E55" s="9"/>
      <c r="F55" s="9"/>
      <c r="G55" s="9"/>
      <c r="H55" s="9"/>
      <c r="I55" s="9"/>
      <c r="J55" s="9"/>
      <c r="K55" s="29"/>
      <c r="L55" s="29"/>
      <c r="M55" s="29"/>
      <c r="N55" s="29"/>
      <c r="O55" s="29"/>
      <c r="P55" s="29"/>
      <c r="Q55" s="29"/>
      <c r="R55" s="29"/>
      <c r="S55" s="29"/>
      <c r="W55" s="29"/>
      <c r="X55" s="29"/>
      <c r="Y55" s="29"/>
      <c r="Z55" s="29"/>
      <c r="AA55" s="26"/>
      <c r="AB55" s="29"/>
      <c r="AC55" s="29"/>
    </row>
    <row r="56" spans="1:29" x14ac:dyDescent="0.2">
      <c r="A56" s="29"/>
      <c r="B56" s="29"/>
      <c r="C56" s="29"/>
      <c r="D56" s="29"/>
      <c r="E56" s="29"/>
      <c r="F56" s="29"/>
      <c r="G56" s="29"/>
      <c r="H56" s="29"/>
      <c r="I56" s="29"/>
      <c r="J56" s="29"/>
      <c r="AA56" s="26"/>
    </row>
    <row r="57" spans="1:29" x14ac:dyDescent="0.2">
      <c r="A57" s="29"/>
      <c r="B57" s="29"/>
      <c r="C57" s="29"/>
      <c r="D57" s="29"/>
      <c r="E57" s="29"/>
      <c r="F57" s="29"/>
      <c r="G57" s="29"/>
      <c r="H57" s="29"/>
      <c r="I57" s="29"/>
      <c r="J57" s="29"/>
    </row>
  </sheetData>
  <mergeCells count="1">
    <mergeCell ref="B2:I2"/>
  </mergeCells>
  <phoneticPr fontId="30" type="noConversion"/>
  <pageMargins left="0.25" right="0.56000000000000005" top="0.25" bottom="0.24" header="0.25" footer="0.24"/>
  <pageSetup paperSize="0" scale="94" orientation="landscape" horizontalDpi="4294967292" verticalDpi="4294967292"/>
  <headerFooter alignWithMargins="0"/>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62"/>
  <sheetViews>
    <sheetView view="pageLayout" topLeftCell="A7" zoomScale="90" zoomScaleNormal="80" zoomScaleSheetLayoutView="90" zoomScalePageLayoutView="90" workbookViewId="0">
      <selection activeCell="K24" sqref="K24"/>
    </sheetView>
  </sheetViews>
  <sheetFormatPr baseColWidth="10" defaultRowHeight="12.75" x14ac:dyDescent="0.2"/>
  <cols>
    <col min="1" max="1" width="13.140625" style="110" customWidth="1"/>
    <col min="2" max="2" width="3.85546875" style="110" customWidth="1"/>
    <col min="3" max="3" width="23.28515625" style="111" customWidth="1"/>
    <col min="4" max="4" width="3.140625" style="112" customWidth="1"/>
    <col min="5" max="5" width="22.7109375" style="110" customWidth="1"/>
    <col min="6" max="6" width="3.5703125" style="111" customWidth="1"/>
    <col min="7" max="7" width="22.7109375" style="112" customWidth="1"/>
    <col min="8" max="8" width="3.140625" style="110" customWidth="1"/>
    <col min="9" max="9" width="23.28515625" style="111" customWidth="1"/>
    <col min="10" max="10" width="3.5703125" style="110" customWidth="1"/>
    <col min="11" max="11" width="23.28515625" style="111" customWidth="1"/>
    <col min="12" max="12" width="3.7109375" style="113" customWidth="1"/>
    <col min="13" max="13" width="22.7109375" style="111" customWidth="1"/>
    <col min="14" max="14" width="2.85546875" style="113" customWidth="1"/>
    <col min="15" max="15" width="19" style="111" customWidth="1"/>
    <col min="16" max="16384" width="11.42578125" style="111"/>
  </cols>
  <sheetData>
    <row r="1" spans="1:15" x14ac:dyDescent="0.2">
      <c r="A1" s="109" t="s">
        <v>70</v>
      </c>
    </row>
    <row r="2" spans="1:15" s="109" customFormat="1" x14ac:dyDescent="0.2">
      <c r="B2" s="113"/>
      <c r="C2" s="161" t="s">
        <v>71</v>
      </c>
      <c r="D2" s="114"/>
      <c r="E2" s="109" t="s">
        <v>72</v>
      </c>
      <c r="G2" s="109" t="s">
        <v>73</v>
      </c>
      <c r="I2" s="109" t="s">
        <v>74</v>
      </c>
      <c r="J2" s="114"/>
      <c r="K2" s="114"/>
      <c r="L2" s="113"/>
      <c r="M2" s="115"/>
      <c r="N2" s="115"/>
    </row>
    <row r="3" spans="1:15" s="121" customFormat="1" x14ac:dyDescent="0.2">
      <c r="A3" s="116">
        <v>1</v>
      </c>
      <c r="B3" s="117"/>
      <c r="C3" s="115" t="s">
        <v>44</v>
      </c>
      <c r="D3" s="118"/>
      <c r="E3" s="115" t="s">
        <v>53</v>
      </c>
      <c r="F3" s="119"/>
      <c r="G3" s="115" t="s">
        <v>55</v>
      </c>
      <c r="H3" s="120"/>
      <c r="I3" s="115" t="s">
        <v>119</v>
      </c>
      <c r="J3" s="122"/>
      <c r="K3" s="112"/>
      <c r="L3" s="122"/>
      <c r="M3" s="115"/>
      <c r="N3" s="122"/>
    </row>
    <row r="4" spans="1:15" s="121" customFormat="1" x14ac:dyDescent="0.2">
      <c r="A4" s="116">
        <v>2</v>
      </c>
      <c r="B4" s="117"/>
      <c r="C4" s="115" t="s">
        <v>45</v>
      </c>
      <c r="D4" s="118"/>
      <c r="E4" s="115" t="s">
        <v>54</v>
      </c>
      <c r="F4" s="119"/>
      <c r="G4" s="115" t="s">
        <v>56</v>
      </c>
      <c r="H4" s="120"/>
      <c r="I4" s="115" t="s">
        <v>98</v>
      </c>
      <c r="J4" s="122"/>
      <c r="K4" s="112"/>
      <c r="L4" s="122"/>
      <c r="N4" s="122"/>
    </row>
    <row r="5" spans="1:15" s="121" customFormat="1" x14ac:dyDescent="0.2">
      <c r="A5" s="116">
        <v>3</v>
      </c>
      <c r="B5" s="117"/>
      <c r="C5" s="112" t="s">
        <v>52</v>
      </c>
      <c r="D5" s="118"/>
      <c r="E5" s="115" t="s">
        <v>115</v>
      </c>
      <c r="F5" s="119"/>
      <c r="G5" s="112" t="s">
        <v>113</v>
      </c>
      <c r="H5" s="120"/>
      <c r="I5" s="115" t="s">
        <v>112</v>
      </c>
      <c r="J5" s="122"/>
      <c r="K5" s="112"/>
      <c r="L5" s="122"/>
      <c r="N5" s="122"/>
      <c r="O5" s="115"/>
    </row>
    <row r="6" spans="1:15" s="121" customFormat="1" x14ac:dyDescent="0.2">
      <c r="A6" s="116">
        <v>4</v>
      </c>
      <c r="B6" s="117"/>
      <c r="C6" s="115" t="s">
        <v>91</v>
      </c>
      <c r="D6" s="118"/>
      <c r="E6" s="112" t="s">
        <v>122</v>
      </c>
      <c r="F6" s="119"/>
      <c r="G6" s="112" t="s">
        <v>114</v>
      </c>
      <c r="H6" s="120"/>
      <c r="I6" s="112" t="s">
        <v>129</v>
      </c>
      <c r="J6" s="122"/>
      <c r="K6" s="112"/>
      <c r="L6" s="122"/>
      <c r="N6" s="122"/>
      <c r="O6" s="115"/>
    </row>
    <row r="7" spans="1:15" s="121" customFormat="1" x14ac:dyDescent="0.2">
      <c r="A7" s="116">
        <v>5</v>
      </c>
      <c r="B7" s="117"/>
      <c r="C7" s="112" t="s">
        <v>96</v>
      </c>
      <c r="D7" s="118"/>
      <c r="E7" s="112" t="s">
        <v>97</v>
      </c>
      <c r="F7" s="119"/>
      <c r="G7" s="115" t="s">
        <v>9</v>
      </c>
      <c r="H7" s="120"/>
      <c r="I7" s="112" t="s">
        <v>130</v>
      </c>
      <c r="J7" s="122"/>
      <c r="K7" s="125"/>
      <c r="L7" s="122"/>
      <c r="M7" s="112"/>
      <c r="N7" s="122"/>
    </row>
    <row r="8" spans="1:15" s="121" customFormat="1" x14ac:dyDescent="0.2">
      <c r="A8" s="124">
        <v>6</v>
      </c>
      <c r="B8" s="117"/>
      <c r="C8" s="123" t="s">
        <v>127</v>
      </c>
      <c r="D8" s="118"/>
      <c r="E8" s="112" t="s">
        <v>92</v>
      </c>
      <c r="F8" s="119"/>
      <c r="G8" s="115" t="s">
        <v>5</v>
      </c>
      <c r="H8" s="120"/>
      <c r="I8" s="112" t="s">
        <v>131</v>
      </c>
      <c r="J8" s="122"/>
      <c r="K8" s="125"/>
      <c r="L8" s="110"/>
      <c r="N8" s="122"/>
      <c r="O8" s="115"/>
    </row>
    <row r="9" spans="1:15" s="121" customFormat="1" x14ac:dyDescent="0.2">
      <c r="A9" s="124">
        <v>7</v>
      </c>
      <c r="B9" s="117"/>
      <c r="C9" s="123" t="s">
        <v>57</v>
      </c>
      <c r="D9" s="118"/>
      <c r="E9" s="112" t="s">
        <v>93</v>
      </c>
      <c r="F9" s="119"/>
      <c r="G9" s="115" t="s">
        <v>128</v>
      </c>
      <c r="H9" s="122"/>
      <c r="I9" s="112"/>
      <c r="J9" s="122"/>
      <c r="K9" s="129"/>
      <c r="L9" s="110"/>
      <c r="N9" s="122"/>
      <c r="O9" s="115"/>
    </row>
    <row r="10" spans="1:15" s="121" customFormat="1" ht="13.5" thickBot="1" x14ac:dyDescent="0.25">
      <c r="B10" s="126"/>
      <c r="C10" s="127"/>
      <c r="D10" s="127"/>
      <c r="E10" s="126"/>
      <c r="F10" s="127"/>
      <c r="H10" s="126"/>
      <c r="I10" s="112"/>
      <c r="K10" s="127"/>
      <c r="L10" s="110"/>
      <c r="M10" s="112"/>
      <c r="N10" s="122"/>
      <c r="O10" s="115"/>
    </row>
    <row r="11" spans="1:15" s="125" customFormat="1" x14ac:dyDescent="0.2">
      <c r="A11" s="126" t="s">
        <v>75</v>
      </c>
      <c r="C11" s="128">
        <v>42135</v>
      </c>
      <c r="D11" s="129"/>
      <c r="E11" s="128">
        <v>42135</v>
      </c>
      <c r="F11" s="130"/>
      <c r="G11" s="128">
        <v>42135</v>
      </c>
      <c r="H11" s="130"/>
      <c r="I11" s="128">
        <v>42135</v>
      </c>
      <c r="J11" s="112"/>
      <c r="K11" s="130"/>
      <c r="O11" s="115"/>
    </row>
    <row r="12" spans="1:15" s="125" customFormat="1" x14ac:dyDescent="0.2">
      <c r="A12" s="126" t="s">
        <v>76</v>
      </c>
      <c r="C12" s="131" t="s">
        <v>132</v>
      </c>
      <c r="D12" s="129"/>
      <c r="E12" s="131" t="s">
        <v>132</v>
      </c>
      <c r="F12" s="129"/>
      <c r="G12" s="131" t="s">
        <v>132</v>
      </c>
      <c r="I12" s="131" t="s">
        <v>132</v>
      </c>
      <c r="K12" s="129"/>
      <c r="M12" s="112"/>
      <c r="O12" s="115"/>
    </row>
    <row r="13" spans="1:15" s="125" customFormat="1" ht="13.5" thickBot="1" x14ac:dyDescent="0.25">
      <c r="C13" s="132" t="s">
        <v>57</v>
      </c>
      <c r="D13" s="129" t="s">
        <v>14</v>
      </c>
      <c r="E13" s="132" t="s">
        <v>120</v>
      </c>
      <c r="F13" s="129" t="s">
        <v>14</v>
      </c>
      <c r="G13" s="132" t="s">
        <v>134</v>
      </c>
      <c r="H13" s="125" t="s">
        <v>14</v>
      </c>
      <c r="I13" s="132" t="s">
        <v>136</v>
      </c>
      <c r="J13" s="115"/>
      <c r="K13" s="127"/>
      <c r="O13" s="115"/>
    </row>
    <row r="14" spans="1:15" s="112" customFormat="1" ht="13.5" thickBot="1" x14ac:dyDescent="0.25">
      <c r="A14" s="126"/>
      <c r="C14" s="133"/>
      <c r="G14" s="115"/>
      <c r="K14" s="127"/>
      <c r="L14" s="126"/>
      <c r="N14" s="126"/>
      <c r="O14" s="115"/>
    </row>
    <row r="15" spans="1:15" s="112" customFormat="1" x14ac:dyDescent="0.2">
      <c r="A15" s="126" t="s">
        <v>75</v>
      </c>
      <c r="C15" s="128">
        <v>42156</v>
      </c>
      <c r="D15" s="130"/>
      <c r="E15" s="128">
        <v>42156</v>
      </c>
      <c r="F15" s="130"/>
      <c r="G15" s="128">
        <v>42156</v>
      </c>
      <c r="H15" s="130"/>
      <c r="I15" s="128">
        <v>42156</v>
      </c>
      <c r="K15" s="130"/>
      <c r="L15" s="126"/>
      <c r="M15" s="127"/>
      <c r="N15" s="126"/>
      <c r="O15" s="115"/>
    </row>
    <row r="16" spans="1:15" s="112" customFormat="1" x14ac:dyDescent="0.2">
      <c r="A16" s="126" t="s">
        <v>77</v>
      </c>
      <c r="C16" s="168" t="s">
        <v>133</v>
      </c>
      <c r="E16" s="168" t="s">
        <v>133</v>
      </c>
      <c r="G16" s="168" t="s">
        <v>133</v>
      </c>
      <c r="I16" s="168" t="s">
        <v>133</v>
      </c>
      <c r="K16" s="129"/>
      <c r="L16" s="126"/>
      <c r="M16" s="127"/>
      <c r="N16" s="126"/>
      <c r="O16" s="115"/>
    </row>
    <row r="17" spans="1:15" s="112" customFormat="1" ht="13.5" thickBot="1" x14ac:dyDescent="0.25">
      <c r="A17" s="126"/>
      <c r="C17" s="132" t="s">
        <v>118</v>
      </c>
      <c r="E17" s="132" t="s">
        <v>97</v>
      </c>
      <c r="F17" s="112" t="s">
        <v>14</v>
      </c>
      <c r="G17" s="132" t="s">
        <v>135</v>
      </c>
      <c r="H17" s="112" t="s">
        <v>14</v>
      </c>
      <c r="I17" s="132" t="s">
        <v>119</v>
      </c>
      <c r="J17" s="115"/>
      <c r="K17" s="127"/>
      <c r="L17" s="126"/>
      <c r="M17" s="127"/>
      <c r="N17" s="126"/>
      <c r="O17" s="115"/>
    </row>
    <row r="18" spans="1:15" s="112" customFormat="1" x14ac:dyDescent="0.2">
      <c r="A18" s="126"/>
      <c r="C18" s="137"/>
      <c r="E18" s="138"/>
      <c r="G18" s="138"/>
      <c r="I18" s="138"/>
      <c r="J18" s="115"/>
      <c r="K18" s="127"/>
      <c r="L18" s="126"/>
      <c r="M18" s="127"/>
      <c r="N18" s="126"/>
      <c r="O18" s="115"/>
    </row>
    <row r="19" spans="1:15" s="112" customFormat="1" ht="13.5" thickBot="1" x14ac:dyDescent="0.25">
      <c r="A19" s="126"/>
      <c r="C19" s="126" t="s">
        <v>174</v>
      </c>
      <c r="D19" s="126"/>
      <c r="E19" s="134" t="s">
        <v>189</v>
      </c>
      <c r="F19" s="135"/>
      <c r="G19" s="127" t="s">
        <v>78</v>
      </c>
      <c r="H19" s="135"/>
      <c r="I19" s="127" t="s">
        <v>79</v>
      </c>
      <c r="K19" s="127"/>
      <c r="L19" s="136"/>
      <c r="M19" s="127"/>
    </row>
    <row r="20" spans="1:15" s="112" customFormat="1" ht="17.25" customHeight="1" x14ac:dyDescent="0.2">
      <c r="A20" s="126" t="s">
        <v>80</v>
      </c>
      <c r="C20" s="254" t="s">
        <v>188</v>
      </c>
      <c r="D20" s="126"/>
      <c r="E20" s="254" t="s">
        <v>190</v>
      </c>
      <c r="F20" s="130"/>
      <c r="G20" s="254" t="s">
        <v>201</v>
      </c>
      <c r="H20" s="130"/>
      <c r="I20" s="254" t="s">
        <v>195</v>
      </c>
      <c r="K20" s="258"/>
      <c r="L20" s="136"/>
      <c r="M20" s="127"/>
    </row>
    <row r="21" spans="1:15" s="112" customFormat="1" x14ac:dyDescent="0.2">
      <c r="A21" s="126" t="s">
        <v>76</v>
      </c>
      <c r="C21" s="255"/>
      <c r="D21" s="126"/>
      <c r="E21" s="255"/>
      <c r="G21" s="255"/>
      <c r="I21" s="255"/>
      <c r="J21" s="123"/>
      <c r="K21" s="258"/>
      <c r="L21" s="136"/>
      <c r="M21" s="127"/>
    </row>
    <row r="22" spans="1:15" s="112" customFormat="1" ht="13.5" thickBot="1" x14ac:dyDescent="0.25">
      <c r="A22" s="126"/>
      <c r="C22" s="181" t="s">
        <v>6</v>
      </c>
      <c r="D22" s="126"/>
      <c r="E22" s="181" t="s">
        <v>6</v>
      </c>
      <c r="G22" s="250" t="s">
        <v>194</v>
      </c>
      <c r="I22" s="181" t="s">
        <v>6</v>
      </c>
      <c r="K22" s="198"/>
      <c r="L22" s="136"/>
      <c r="M22" s="127"/>
    </row>
    <row r="23" spans="1:15" s="112" customFormat="1" ht="13.5" thickBot="1" x14ac:dyDescent="0.25">
      <c r="A23" s="126"/>
      <c r="C23" s="126"/>
      <c r="D23" s="126"/>
      <c r="E23" s="126"/>
      <c r="F23" s="127"/>
      <c r="G23" s="112" t="s">
        <v>19</v>
      </c>
      <c r="H23" s="127"/>
      <c r="I23" s="112" t="s">
        <v>20</v>
      </c>
      <c r="K23" s="127"/>
      <c r="L23" s="136"/>
      <c r="M23" s="127"/>
    </row>
    <row r="24" spans="1:15" s="112" customFormat="1" ht="12.75" customHeight="1" x14ac:dyDescent="0.2">
      <c r="A24" s="126" t="s">
        <v>80</v>
      </c>
      <c r="C24" s="254" t="s">
        <v>192</v>
      </c>
      <c r="D24" s="126"/>
      <c r="E24" s="254" t="s">
        <v>192</v>
      </c>
      <c r="F24" s="130"/>
      <c r="G24" s="254" t="s">
        <v>191</v>
      </c>
      <c r="H24" s="130"/>
      <c r="I24" s="254" t="s">
        <v>191</v>
      </c>
      <c r="K24" s="147"/>
      <c r="L24" s="136"/>
      <c r="M24" s="127"/>
    </row>
    <row r="25" spans="1:15" s="112" customFormat="1" x14ac:dyDescent="0.2">
      <c r="A25" s="126" t="s">
        <v>77</v>
      </c>
      <c r="C25" s="255"/>
      <c r="D25" s="126"/>
      <c r="E25" s="255"/>
      <c r="G25" s="255"/>
      <c r="I25" s="255"/>
      <c r="K25" s="148"/>
      <c r="L25" s="136"/>
      <c r="M25" s="127"/>
    </row>
    <row r="26" spans="1:15" s="112" customFormat="1" ht="13.5" thickBot="1" x14ac:dyDescent="0.25">
      <c r="A26" s="126"/>
      <c r="C26" s="181" t="s">
        <v>6</v>
      </c>
      <c r="D26" s="126"/>
      <c r="E26" s="181" t="s">
        <v>6</v>
      </c>
      <c r="G26" s="181" t="s">
        <v>6</v>
      </c>
      <c r="I26" s="181" t="s">
        <v>6</v>
      </c>
      <c r="K26" s="148"/>
      <c r="L26" s="136"/>
      <c r="M26" s="127"/>
    </row>
    <row r="27" spans="1:15" s="112" customFormat="1" x14ac:dyDescent="0.2">
      <c r="A27" s="126"/>
      <c r="C27" s="166"/>
      <c r="D27" s="126"/>
      <c r="E27" s="166"/>
      <c r="M27" s="149"/>
      <c r="N27" s="136"/>
      <c r="O27" s="127"/>
    </row>
    <row r="28" spans="1:15" s="112" customFormat="1" x14ac:dyDescent="0.2">
      <c r="A28" s="126"/>
      <c r="B28" s="126"/>
      <c r="C28" s="137"/>
      <c r="E28" s="138"/>
      <c r="G28" s="138"/>
      <c r="I28" s="138"/>
      <c r="K28" s="127"/>
      <c r="L28" s="136"/>
      <c r="M28" s="127"/>
      <c r="N28" s="136"/>
      <c r="O28" s="127"/>
    </row>
    <row r="29" spans="1:15" s="114" customFormat="1" x14ac:dyDescent="0.2">
      <c r="A29" s="136" t="s">
        <v>81</v>
      </c>
      <c r="B29" s="136"/>
      <c r="C29" s="114" t="s">
        <v>82</v>
      </c>
      <c r="E29" s="136"/>
      <c r="F29" s="112"/>
      <c r="H29" s="136"/>
      <c r="I29" s="115"/>
      <c r="J29" s="136"/>
      <c r="K29" s="127"/>
      <c r="L29" s="136"/>
      <c r="M29" s="259"/>
      <c r="N29" s="136"/>
    </row>
    <row r="30" spans="1:15" s="109" customFormat="1" x14ac:dyDescent="0.2">
      <c r="A30" s="113"/>
      <c r="B30" s="113"/>
      <c r="C30" s="164" t="s">
        <v>137</v>
      </c>
      <c r="D30" s="114"/>
      <c r="E30" s="113"/>
      <c r="G30" s="114"/>
      <c r="H30" s="113"/>
      <c r="J30" s="112"/>
      <c r="L30" s="113"/>
      <c r="M30" s="260"/>
      <c r="N30" s="113"/>
      <c r="O30" s="139"/>
    </row>
    <row r="31" spans="1:15" s="109" customFormat="1" ht="13.5" thickBot="1" x14ac:dyDescent="0.25">
      <c r="A31" s="113"/>
      <c r="B31" s="113"/>
      <c r="D31" s="114"/>
      <c r="E31" s="113"/>
      <c r="G31" s="114"/>
      <c r="H31" s="113"/>
      <c r="J31" s="112"/>
      <c r="L31" s="113"/>
      <c r="M31" s="166"/>
      <c r="N31" s="113"/>
      <c r="O31" s="139"/>
    </row>
    <row r="32" spans="1:15" s="109" customFormat="1" x14ac:dyDescent="0.2">
      <c r="A32" s="113" t="s">
        <v>83</v>
      </c>
      <c r="B32" s="113"/>
      <c r="C32" s="109" t="s">
        <v>84</v>
      </c>
      <c r="D32" s="114"/>
      <c r="E32" s="113"/>
      <c r="G32" s="114"/>
      <c r="H32" s="113"/>
      <c r="I32" s="150" t="s">
        <v>94</v>
      </c>
      <c r="J32" s="112"/>
      <c r="L32" s="113"/>
      <c r="M32" s="257"/>
      <c r="N32" s="113"/>
      <c r="O32" s="139"/>
    </row>
    <row r="33" spans="1:15" s="109" customFormat="1" x14ac:dyDescent="0.2">
      <c r="A33" s="113" t="s">
        <v>85</v>
      </c>
      <c r="B33" s="113"/>
      <c r="C33" s="109" t="s">
        <v>86</v>
      </c>
      <c r="D33" s="114"/>
      <c r="E33" s="113"/>
      <c r="G33" s="114"/>
      <c r="H33" s="113"/>
      <c r="I33" s="151" t="s">
        <v>95</v>
      </c>
      <c r="J33" s="112"/>
      <c r="L33" s="113"/>
      <c r="M33" s="257"/>
      <c r="N33" s="113"/>
      <c r="O33" s="139"/>
    </row>
    <row r="34" spans="1:15" s="109" customFormat="1" ht="13.5" thickBot="1" x14ac:dyDescent="0.25">
      <c r="A34" s="113" t="s">
        <v>87</v>
      </c>
      <c r="B34" s="113"/>
      <c r="C34" s="109" t="s">
        <v>88</v>
      </c>
      <c r="D34" s="114"/>
      <c r="E34" s="113"/>
      <c r="G34" s="114"/>
      <c r="H34" s="113"/>
      <c r="I34" s="199" t="s">
        <v>139</v>
      </c>
      <c r="J34" s="112"/>
      <c r="L34" s="113"/>
      <c r="M34" s="165"/>
      <c r="N34" s="113"/>
      <c r="O34" s="139"/>
    </row>
    <row r="35" spans="1:15" s="109" customFormat="1" x14ac:dyDescent="0.2">
      <c r="A35" s="113" t="s">
        <v>89</v>
      </c>
      <c r="B35" s="113"/>
      <c r="C35" s="164" t="s">
        <v>138</v>
      </c>
      <c r="D35" s="114"/>
      <c r="E35" s="113"/>
      <c r="G35" s="114"/>
      <c r="H35" s="113"/>
      <c r="J35" s="112"/>
      <c r="L35" s="113"/>
      <c r="M35" s="166"/>
      <c r="N35" s="113"/>
      <c r="O35" s="139"/>
    </row>
    <row r="36" spans="1:15" s="109" customFormat="1" x14ac:dyDescent="0.2">
      <c r="A36" s="113"/>
      <c r="B36" s="113"/>
      <c r="C36" s="109" t="s">
        <v>90</v>
      </c>
      <c r="D36" s="114"/>
      <c r="E36" s="113"/>
      <c r="G36" s="114"/>
      <c r="H36" s="113"/>
      <c r="J36" s="113"/>
      <c r="K36" s="111"/>
      <c r="L36" s="113"/>
      <c r="N36" s="113"/>
      <c r="O36" s="140"/>
    </row>
    <row r="37" spans="1:15" s="109" customFormat="1" x14ac:dyDescent="0.2">
      <c r="H37" s="113"/>
      <c r="J37" s="113"/>
      <c r="K37" s="111"/>
      <c r="L37" s="113"/>
      <c r="N37" s="113"/>
      <c r="O37" s="140"/>
    </row>
    <row r="38" spans="1:15" s="109" customFormat="1" x14ac:dyDescent="0.2">
      <c r="H38" s="113"/>
      <c r="J38" s="113"/>
      <c r="L38" s="113"/>
      <c r="M38" s="135"/>
      <c r="N38" s="113"/>
      <c r="O38" s="140"/>
    </row>
    <row r="39" spans="1:15" x14ac:dyDescent="0.2">
      <c r="A39" s="141"/>
      <c r="B39" s="141"/>
    </row>
    <row r="40" spans="1:15" s="109" customFormat="1" ht="15.75" x14ac:dyDescent="0.25">
      <c r="A40" s="200" t="s">
        <v>140</v>
      </c>
      <c r="B40" s="142"/>
      <c r="C40" s="143"/>
      <c r="D40" s="143"/>
      <c r="E40" s="142"/>
      <c r="F40" s="144"/>
      <c r="G40" s="143"/>
      <c r="H40" s="142"/>
      <c r="I40" s="144"/>
      <c r="J40" s="142"/>
      <c r="K40" s="144"/>
      <c r="L40" s="113"/>
      <c r="N40" s="113"/>
    </row>
    <row r="41" spans="1:15" ht="15.75" x14ac:dyDescent="0.25">
      <c r="A41" s="115" t="s">
        <v>99</v>
      </c>
      <c r="C41" s="145"/>
      <c r="D41" s="146"/>
      <c r="G41" s="146"/>
      <c r="L41" s="111"/>
    </row>
    <row r="42" spans="1:15" ht="15.75" x14ac:dyDescent="0.25">
      <c r="A42" s="115"/>
      <c r="C42" s="145"/>
      <c r="D42" s="146"/>
      <c r="G42" s="146"/>
      <c r="L42" s="111"/>
    </row>
    <row r="43" spans="1:15" ht="8.25" customHeight="1" x14ac:dyDescent="0.25">
      <c r="A43" s="113"/>
      <c r="C43" s="114"/>
      <c r="D43" s="146"/>
      <c r="G43" s="146"/>
    </row>
    <row r="44" spans="1:15" ht="15.75" x14ac:dyDescent="0.25">
      <c r="A44" s="169">
        <v>42184</v>
      </c>
      <c r="B44" s="170"/>
      <c r="C44" s="171" t="s">
        <v>196</v>
      </c>
      <c r="D44" s="172"/>
      <c r="E44" s="170"/>
      <c r="F44" s="173"/>
      <c r="G44" s="172"/>
      <c r="I44" s="256"/>
    </row>
    <row r="45" spans="1:15" ht="15.75" x14ac:dyDescent="0.25">
      <c r="A45" s="174" t="s">
        <v>116</v>
      </c>
      <c r="B45" s="175"/>
      <c r="C45" s="251"/>
      <c r="D45" s="252"/>
      <c r="E45" s="187"/>
      <c r="F45" s="190"/>
      <c r="G45" s="252"/>
      <c r="I45" s="256"/>
    </row>
    <row r="46" spans="1:15" ht="5.25" customHeight="1" x14ac:dyDescent="0.25">
      <c r="A46" s="113"/>
      <c r="C46" s="114"/>
      <c r="D46" s="146"/>
      <c r="G46" s="146"/>
      <c r="I46" s="256"/>
    </row>
    <row r="47" spans="1:15" ht="15.75" x14ac:dyDescent="0.25">
      <c r="A47" s="169">
        <v>42205</v>
      </c>
      <c r="B47" s="170"/>
      <c r="C47" s="171" t="s">
        <v>176</v>
      </c>
      <c r="D47" s="172"/>
      <c r="E47" s="170"/>
      <c r="F47" s="173"/>
      <c r="G47" s="172"/>
      <c r="I47" s="256"/>
    </row>
    <row r="48" spans="1:15" ht="15.75" x14ac:dyDescent="0.25">
      <c r="A48" s="177" t="s">
        <v>172</v>
      </c>
      <c r="B48" s="175"/>
      <c r="C48" s="251"/>
      <c r="D48" s="252"/>
      <c r="E48" s="187"/>
      <c r="F48" s="190"/>
      <c r="G48" s="252"/>
      <c r="I48" s="256"/>
    </row>
    <row r="49" spans="1:15" ht="7.5" customHeight="1" x14ac:dyDescent="0.25">
      <c r="A49" s="113"/>
      <c r="C49" s="114"/>
      <c r="D49" s="146"/>
      <c r="G49" s="146"/>
      <c r="I49" s="256"/>
    </row>
    <row r="50" spans="1:15" ht="15.75" x14ac:dyDescent="0.25">
      <c r="A50" s="183"/>
      <c r="B50" s="184"/>
      <c r="C50" s="172"/>
      <c r="D50" s="176"/>
      <c r="E50" s="184"/>
      <c r="F50" s="185"/>
      <c r="G50" s="176"/>
      <c r="I50" s="256"/>
      <c r="J50" s="115"/>
    </row>
    <row r="51" spans="1:15" ht="15.75" x14ac:dyDescent="0.25">
      <c r="A51" s="186"/>
      <c r="B51" s="187"/>
      <c r="C51" s="188"/>
      <c r="D51" s="189"/>
      <c r="E51" s="187"/>
      <c r="F51" s="190"/>
      <c r="G51" s="189"/>
      <c r="I51" s="256"/>
    </row>
    <row r="57" spans="1:15" s="110" customFormat="1" x14ac:dyDescent="0.2">
      <c r="C57" s="111"/>
      <c r="D57" s="111"/>
      <c r="E57" s="111"/>
      <c r="F57" s="111"/>
      <c r="G57" s="111"/>
      <c r="I57" s="111"/>
      <c r="K57" s="111"/>
      <c r="L57" s="113"/>
      <c r="M57" s="111"/>
      <c r="N57" s="113"/>
      <c r="O57" s="111"/>
    </row>
    <row r="58" spans="1:15" s="110" customFormat="1" x14ac:dyDescent="0.2">
      <c r="C58" s="111"/>
      <c r="D58" s="111"/>
      <c r="E58" s="111"/>
      <c r="F58" s="111"/>
      <c r="G58" s="111"/>
      <c r="I58" s="111"/>
      <c r="K58" s="111"/>
      <c r="L58" s="113"/>
      <c r="M58" s="111"/>
      <c r="N58" s="113"/>
      <c r="O58" s="111"/>
    </row>
    <row r="59" spans="1:15" s="110" customFormat="1" x14ac:dyDescent="0.2">
      <c r="C59" s="111"/>
      <c r="D59" s="111"/>
      <c r="E59" s="111"/>
      <c r="F59" s="111"/>
      <c r="G59" s="111"/>
      <c r="I59" s="111"/>
      <c r="K59" s="111"/>
      <c r="L59" s="113"/>
      <c r="M59" s="111"/>
      <c r="N59" s="113"/>
      <c r="O59" s="111"/>
    </row>
    <row r="62" spans="1:15" s="110" customFormat="1" x14ac:dyDescent="0.2">
      <c r="C62" s="115"/>
      <c r="D62" s="115"/>
      <c r="E62" s="115"/>
      <c r="F62" s="111"/>
      <c r="G62" s="112"/>
      <c r="I62" s="111"/>
      <c r="K62" s="111"/>
      <c r="L62" s="113"/>
      <c r="M62" s="111"/>
      <c r="N62" s="113"/>
      <c r="O62" s="111"/>
    </row>
  </sheetData>
  <mergeCells count="12">
    <mergeCell ref="C20:C21"/>
    <mergeCell ref="C24:C25"/>
    <mergeCell ref="I44:I51"/>
    <mergeCell ref="M32:M33"/>
    <mergeCell ref="K20:K21"/>
    <mergeCell ref="G24:G25"/>
    <mergeCell ref="E20:E21"/>
    <mergeCell ref="G20:G21"/>
    <mergeCell ref="M29:M30"/>
    <mergeCell ref="E24:E25"/>
    <mergeCell ref="I20:I21"/>
    <mergeCell ref="I24:I25"/>
  </mergeCells>
  <pageMargins left="0.25" right="0.25" top="0.75" bottom="0.75" header="0.3" footer="0.3"/>
  <pageSetup paperSize="9" scale="74" orientation="landscape" r:id="rId1"/>
  <headerFooter alignWithMargins="0">
    <oddHeader>&amp;C&amp;"Arial,Fett"&amp;18Spielplan Feldrunde 2019 der U10</oddHeader>
    <oddFooter>&amp;CErstellt von Erich Unruh am &amp;D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F104"/>
  <sheetViews>
    <sheetView zoomScale="90" zoomScaleNormal="90" workbookViewId="0">
      <selection activeCell="AE86" sqref="AE86"/>
    </sheetView>
  </sheetViews>
  <sheetFormatPr baseColWidth="10" defaultRowHeight="12.75" x14ac:dyDescent="0.2"/>
  <cols>
    <col min="1" max="1" width="8.140625" style="201" customWidth="1"/>
    <col min="2" max="2" width="6.5703125" style="202" customWidth="1"/>
    <col min="3" max="3" width="18.28515625" style="203" customWidth="1"/>
    <col min="4" max="4" width="2.5703125" style="203" customWidth="1"/>
    <col min="5" max="5" width="2.5703125" style="212" customWidth="1"/>
    <col min="6" max="15" width="2.5703125" style="203" customWidth="1"/>
    <col min="16" max="16" width="18.28515625" style="203" customWidth="1"/>
    <col min="17" max="17" width="5.42578125" style="203" customWidth="1"/>
    <col min="18" max="18" width="1.140625" style="203" customWidth="1"/>
    <col min="19" max="19" width="6.140625" style="203" customWidth="1"/>
    <col min="20" max="20" width="1.7109375" style="203" customWidth="1"/>
    <col min="21" max="21" width="3.7109375" style="203" customWidth="1"/>
    <col min="22" max="22" width="2" style="203" customWidth="1"/>
    <col min="23" max="23" width="3" style="203" customWidth="1"/>
    <col min="24" max="24" width="12.7109375" style="203" hidden="1" customWidth="1"/>
    <col min="25" max="25" width="20.42578125" style="203" hidden="1" customWidth="1"/>
    <col min="26" max="16384" width="11.42578125" style="206"/>
  </cols>
  <sheetData>
    <row r="1" spans="1:32" x14ac:dyDescent="0.2">
      <c r="D1" s="204"/>
      <c r="E1" s="205"/>
      <c r="F1" s="205"/>
      <c r="G1" s="205"/>
      <c r="H1" s="205"/>
      <c r="I1" s="205"/>
      <c r="J1" s="205"/>
      <c r="K1" s="205"/>
      <c r="L1" s="205"/>
      <c r="M1" s="205"/>
      <c r="N1" s="205"/>
      <c r="O1" s="205"/>
      <c r="P1" s="206"/>
      <c r="Q1" s="204"/>
      <c r="R1" s="204" t="s">
        <v>13</v>
      </c>
      <c r="S1" s="204"/>
      <c r="U1" s="204"/>
      <c r="V1" s="204" t="s">
        <v>33</v>
      </c>
      <c r="W1" s="204"/>
    </row>
    <row r="2" spans="1:32" s="205" customFormat="1" x14ac:dyDescent="0.2">
      <c r="A2" s="207" t="s">
        <v>43</v>
      </c>
      <c r="B2" s="208"/>
      <c r="C2" s="243" t="s">
        <v>44</v>
      </c>
      <c r="D2" s="209" t="str">
        <f>$U$20</f>
        <v>2</v>
      </c>
      <c r="E2" s="210" t="str">
        <f>$W$24</f>
        <v>2</v>
      </c>
      <c r="F2" s="209" t="str">
        <f>$U$26</f>
        <v>2</v>
      </c>
      <c r="G2" s="209" t="str">
        <f>$W$36</f>
        <v>2</v>
      </c>
      <c r="H2" s="209" t="str">
        <f>$W$38</f>
        <v>2</v>
      </c>
      <c r="I2" s="209" t="str">
        <f>$W$48</f>
        <v>2</v>
      </c>
      <c r="J2" s="209" t="str">
        <f>$U$72</f>
        <v>0</v>
      </c>
      <c r="K2" s="209" t="str">
        <f>$W$76</f>
        <v>2</v>
      </c>
      <c r="L2" s="209" t="str">
        <f>$U$78</f>
        <v>2</v>
      </c>
      <c r="M2" s="209" t="str">
        <f>$W$88</f>
        <v>2</v>
      </c>
      <c r="N2" s="209" t="str">
        <f>$W$90</f>
        <v>2</v>
      </c>
      <c r="O2" s="209" t="str">
        <f>$W$100</f>
        <v>2</v>
      </c>
      <c r="P2" s="203"/>
      <c r="Q2" s="203">
        <f>IF(Q20="","",SUM($Q$20+$Q$26+$Q$72+$Q$78+$S$24+$S$36+$S$38+$S$48+$S$76+$S$88+$S$90+$S$100))</f>
        <v>306</v>
      </c>
      <c r="R2" s="203" t="s">
        <v>34</v>
      </c>
      <c r="S2" s="203">
        <f>IF(Q20="","",SUM($S$20+$S$26+$S$72+$S$78+$Q$24+$Q$36+$Q$38+$Q$48+$Q$76+$Q$88+$Q$90+$Q$100))</f>
        <v>153</v>
      </c>
      <c r="T2" s="203"/>
      <c r="U2" s="202">
        <f>IF(U20="","",SUM(X20+Y24+X26+Y36+Y38+Y48+X72+Y76+X78+Y88+Y90+Y100))</f>
        <v>22</v>
      </c>
      <c r="V2" s="203" t="s">
        <v>34</v>
      </c>
      <c r="W2" s="203">
        <f>IF(Q20="","",SUM(Y20+X24+Y26++X36+X38+X48+Y72+X76+Y78+X88+X90+X100))</f>
        <v>2</v>
      </c>
      <c r="X2" s="204"/>
      <c r="Y2" s="204"/>
    </row>
    <row r="3" spans="1:32" s="205" customFormat="1" x14ac:dyDescent="0.2">
      <c r="A3" s="207" t="s">
        <v>42</v>
      </c>
      <c r="B3" s="208"/>
      <c r="C3" s="242" t="s">
        <v>45</v>
      </c>
      <c r="D3" s="209" t="str">
        <f>$W$20</f>
        <v>0</v>
      </c>
      <c r="E3" s="210" t="str">
        <f>$U$29</f>
        <v>2</v>
      </c>
      <c r="F3" s="209" t="str">
        <f>$U$32</f>
        <v>2</v>
      </c>
      <c r="G3" s="209" t="str">
        <f>$W$35</f>
        <v>2</v>
      </c>
      <c r="H3" s="209" t="str">
        <f>$U$41</f>
        <v>2</v>
      </c>
      <c r="I3" s="209" t="str">
        <f>$W$44</f>
        <v>2</v>
      </c>
      <c r="J3" s="209" t="str">
        <f>$W$72</f>
        <v>2</v>
      </c>
      <c r="K3" s="209" t="str">
        <f>$U$81</f>
        <v>2</v>
      </c>
      <c r="L3" s="209" t="str">
        <f>$U$84</f>
        <v>2</v>
      </c>
      <c r="M3" s="209" t="str">
        <f>$W$87</f>
        <v>2</v>
      </c>
      <c r="N3" s="209" t="str">
        <f>$U$93</f>
        <v>2</v>
      </c>
      <c r="O3" s="209" t="str">
        <f>$W$96</f>
        <v>2</v>
      </c>
      <c r="P3" s="203"/>
      <c r="Q3" s="203">
        <f>IF(S20="","",SUM($S$20+$Q$29+$Q$32+$S$35+$Q$41++$S$44+$S$72+$Q$81+$Q$84+$S$87+$Q$93+$S$96))</f>
        <v>298</v>
      </c>
      <c r="R3" s="203" t="s">
        <v>34</v>
      </c>
      <c r="S3" s="203">
        <f>IF(S20="","",SUM($Q$20+$S$29+$S$32+$Q$35+$S$41+$Q$44+$Q$72+$S$81+$S$84+$Q$87+$S$93+$Q$96))</f>
        <v>172</v>
      </c>
      <c r="T3" s="203"/>
      <c r="U3" s="203">
        <f>IF(S20="","",SUM(Y20+X29+X32+Y35+X41+Y44+Y72+X81+X84+Y87+X93+Y96))</f>
        <v>22</v>
      </c>
      <c r="V3" s="203" t="s">
        <v>34</v>
      </c>
      <c r="W3" s="203">
        <f>IF(Q20="","",SUM(X20+Y29+Y32+X35+Y41+X44+X72+Y81+Y84+X87+Y93+X96))</f>
        <v>2</v>
      </c>
      <c r="X3" s="204"/>
      <c r="Y3" s="204"/>
    </row>
    <row r="4" spans="1:32" s="205" customFormat="1" x14ac:dyDescent="0.2">
      <c r="A4" s="207"/>
      <c r="B4" s="208"/>
      <c r="C4" s="112" t="s">
        <v>52</v>
      </c>
      <c r="D4" s="209" t="str">
        <f>$U$21</f>
        <v>2</v>
      </c>
      <c r="E4" s="210" t="str">
        <f>$W$26</f>
        <v>0</v>
      </c>
      <c r="F4" s="209" t="str">
        <f>$W$30</f>
        <v>0</v>
      </c>
      <c r="G4" s="209" t="str">
        <f>$W$32</f>
        <v>0</v>
      </c>
      <c r="H4" s="209" t="str">
        <f>$U$39</f>
        <v>2</v>
      </c>
      <c r="I4" s="209" t="str">
        <f>$W$47</f>
        <v>2</v>
      </c>
      <c r="J4" s="209" t="str">
        <f>$U$73</f>
        <v>2</v>
      </c>
      <c r="K4" s="209" t="str">
        <f>$W$78</f>
        <v>0</v>
      </c>
      <c r="L4" s="209" t="str">
        <f>$W$82</f>
        <v>2</v>
      </c>
      <c r="M4" s="209" t="str">
        <f>$W$84</f>
        <v>0</v>
      </c>
      <c r="N4" s="209" t="str">
        <f>$U$91</f>
        <v>2</v>
      </c>
      <c r="O4" s="209" t="str">
        <f>$W$99</f>
        <v>2</v>
      </c>
      <c r="P4" s="203"/>
      <c r="Q4" s="203">
        <f>IF(Q21="","",SUM($Q$21+$Q$39+$Q$73+$Q$91+$S$26+$S$30+$S$32+$S$47+$S$78+$S$82+$S$84+$S$99))</f>
        <v>246</v>
      </c>
      <c r="R4" s="203" t="s">
        <v>34</v>
      </c>
      <c r="S4" s="203">
        <f>IF(S21="","",SUM($S$21+$S$39+$S$73+$S$91+$Q$26+$Q$30+$Q$32+$Q$47+$Q$78+$Q$82+$Q$84+$Q$99))</f>
        <v>235</v>
      </c>
      <c r="T4" s="204"/>
      <c r="U4" s="203">
        <f>IF(Q21="","",SUM(X21+X39+X73+X91+Y26+Y30+Y32+Y47+Y78+Y82+Y84+Y99))</f>
        <v>14</v>
      </c>
      <c r="V4" s="203" t="s">
        <v>34</v>
      </c>
      <c r="W4" s="203">
        <f>IF(W21="","",SUM(Y21+Y39+Y73+Y91+X26+X30+X32+X47+X78+X82+X84+X99))</f>
        <v>10</v>
      </c>
      <c r="X4" s="204"/>
      <c r="Y4" s="204"/>
    </row>
    <row r="5" spans="1:32" s="205" customFormat="1" x14ac:dyDescent="0.2">
      <c r="A5" s="207"/>
      <c r="B5" s="208"/>
      <c r="C5" s="115" t="s">
        <v>91</v>
      </c>
      <c r="D5" s="209" t="str">
        <f>$W$21</f>
        <v>0</v>
      </c>
      <c r="E5" s="210" t="str">
        <f>$W$27</f>
        <v>2</v>
      </c>
      <c r="F5" s="209" t="str">
        <f>$W$33</f>
        <v>0</v>
      </c>
      <c r="G5" s="209" t="str">
        <f>$U$36</f>
        <v>0</v>
      </c>
      <c r="H5" s="209" t="str">
        <f>$U$42</f>
        <v>0</v>
      </c>
      <c r="I5" s="209" t="str">
        <f>$U$44</f>
        <v>0</v>
      </c>
      <c r="J5" s="209" t="str">
        <f>$W$73</f>
        <v>0</v>
      </c>
      <c r="K5" s="209" t="str">
        <f>$W$79</f>
        <v>2</v>
      </c>
      <c r="L5" s="209" t="str">
        <f>$W$85</f>
        <v>0</v>
      </c>
      <c r="M5" s="209" t="str">
        <f>$U$88</f>
        <v>0</v>
      </c>
      <c r="N5" s="209" t="str">
        <f>$U$94</f>
        <v>0</v>
      </c>
      <c r="O5" s="209" t="str">
        <f>$U$96</f>
        <v>0</v>
      </c>
      <c r="P5" s="203"/>
      <c r="Q5" s="203">
        <f>IF(Q20="","",SUM($Q$36+$Q$42+$Q$44+$Q$88+$Q$94+$Q$96+$S$21+$S$27+$S$33+$S$73+$S$79+$S$85))</f>
        <v>210</v>
      </c>
      <c r="R5" s="203" t="s">
        <v>34</v>
      </c>
      <c r="S5" s="203">
        <f>IF(Q20="","",SUM($S$36+$S$42+$S$44+$S$88+$S$94+$S$96+$Q$21+$Q$27+$Q$33+$Q$73+$Q$79+Q85))</f>
        <v>286</v>
      </c>
      <c r="T5" s="204"/>
      <c r="U5" s="203">
        <f>IF(Q20="","",SUM(X36+X42+X44+X88+X94+X96+Y21+Y27+Y33+Y73+Y79+Y85))</f>
        <v>4</v>
      </c>
      <c r="V5" s="203" t="s">
        <v>34</v>
      </c>
      <c r="W5" s="203">
        <f>IF(Q20="","",SUM(Y36+Y42+Y44+Y88+Y94+Y96+X21+X27+X33+X73+X79+X85))</f>
        <v>20</v>
      </c>
      <c r="X5" s="204"/>
      <c r="Y5" s="204"/>
    </row>
    <row r="6" spans="1:32" s="205" customFormat="1" x14ac:dyDescent="0.2">
      <c r="A6" s="207"/>
      <c r="B6" s="208"/>
      <c r="C6" s="112" t="s">
        <v>96</v>
      </c>
      <c r="D6" s="209" t="str">
        <f>$U$23</f>
        <v>2</v>
      </c>
      <c r="E6" s="210" t="str">
        <f>$W$29</f>
        <v>0</v>
      </c>
      <c r="F6" s="209" t="str">
        <f>$U$38</f>
        <v>0</v>
      </c>
      <c r="G6" s="209" t="str">
        <f>$W$42</f>
        <v>2</v>
      </c>
      <c r="H6" s="209" t="str">
        <f>$W$45</f>
        <v>0</v>
      </c>
      <c r="I6" s="209" t="str">
        <f>$U$47</f>
        <v>0</v>
      </c>
      <c r="J6" s="209" t="str">
        <f>$U$75</f>
        <v>2</v>
      </c>
      <c r="K6" s="209" t="str">
        <f>$W$81</f>
        <v>0</v>
      </c>
      <c r="L6" s="209" t="str">
        <f>$U$90</f>
        <v>0</v>
      </c>
      <c r="M6" s="209" t="str">
        <f>$W$94</f>
        <v>2</v>
      </c>
      <c r="N6" s="209" t="str">
        <f>$W$97</f>
        <v>0</v>
      </c>
      <c r="O6" s="209" t="str">
        <f>$U$99</f>
        <v>0</v>
      </c>
      <c r="P6" s="203"/>
      <c r="Q6" s="203">
        <f>IF(Q20="","",SUM($Q$23+$Q$38+$Q$47+$Q$75+$Q$90+$Q$99+$S$29+$S$42+$S$45+$S$81+$S$94+$S$97))</f>
        <v>239</v>
      </c>
      <c r="R6" s="203" t="s">
        <v>34</v>
      </c>
      <c r="S6" s="203">
        <f>IF(Q20="","",SUM($S$23+$S$38+$S$47+$S$75+$S$90+$S$99+$Q$29+$Q$42+$Q$45+$Q$81+$Q$94+$Q$97))</f>
        <v>259</v>
      </c>
      <c r="T6" s="204"/>
      <c r="U6" s="203">
        <f>IF(Q20="","",SUM(X23+X38+X47+X75+X90+X99+Y29+Y42+Y45+Y81+Y94+Y97))</f>
        <v>8</v>
      </c>
      <c r="V6" s="203" t="s">
        <v>34</v>
      </c>
      <c r="W6" s="203">
        <f>IF(Q20="","",SUM(Y23+Y38+Y47+Y75+Y90+Y99+X29+X42+X45+X81+X94+X97))</f>
        <v>16</v>
      </c>
      <c r="X6" s="204"/>
      <c r="Y6" s="204"/>
    </row>
    <row r="7" spans="1:32" s="205" customFormat="1" x14ac:dyDescent="0.2">
      <c r="A7" s="207"/>
      <c r="B7" s="208"/>
      <c r="C7" s="123" t="s">
        <v>127</v>
      </c>
      <c r="D7" s="209" t="str">
        <f>$W$23</f>
        <v>0</v>
      </c>
      <c r="E7" s="210" t="str">
        <f>$U$27</f>
        <v>0</v>
      </c>
      <c r="F7" s="209" t="str">
        <f>$W$39</f>
        <v>0</v>
      </c>
      <c r="G7" s="209" t="str">
        <f>$W$41</f>
        <v>0</v>
      </c>
      <c r="H7" s="209" t="str">
        <f>$U$48</f>
        <v>0</v>
      </c>
      <c r="I7" s="209" t="str">
        <f>$W$50</f>
        <v>0</v>
      </c>
      <c r="J7" s="209" t="str">
        <f>$W$75</f>
        <v>0</v>
      </c>
      <c r="K7" s="209" t="str">
        <f>$U$79</f>
        <v>0</v>
      </c>
      <c r="L7" s="209" t="str">
        <f>$W$91</f>
        <v>0</v>
      </c>
      <c r="M7" s="209" t="str">
        <f>$W$93</f>
        <v>0</v>
      </c>
      <c r="N7" s="209" t="str">
        <f>$U$100</f>
        <v>0</v>
      </c>
      <c r="O7" s="209" t="str">
        <f>$W$102</f>
        <v>0</v>
      </c>
      <c r="P7" s="203"/>
      <c r="Q7" s="203">
        <f>IF(Q20="","",SUM($Q$27+$Q$48+$Q$79+$Q$100+$S$23+$S$39+$S$41+$S$50+$S$75+$S$91+$S$93+$S$102))</f>
        <v>124</v>
      </c>
      <c r="R7" s="203" t="s">
        <v>34</v>
      </c>
      <c r="S7" s="203">
        <f>IF(Q20="","",SUM($S$27+$S$48+$S$79+$S$100+$Q$23+$Q$39+$Q$41+$Q$50+$Q$75+$Q$91+$Q$93+$Q$102))</f>
        <v>342</v>
      </c>
      <c r="T7" s="204"/>
      <c r="U7" s="203">
        <f>IF(Q20="","",SUM(X27+X48+X79+X100+Y23+Y39+Y41+Y50+Y75+Y91+Y93+Y102))</f>
        <v>0</v>
      </c>
      <c r="V7" s="203" t="s">
        <v>34</v>
      </c>
      <c r="W7" s="203">
        <f>IF(Q20="","",SUM(Y27+Y48+Y79+Y100+X23+X39+X41+X50+X75+X91+X93+X102))</f>
        <v>24</v>
      </c>
      <c r="X7" s="204"/>
      <c r="Y7" s="204"/>
    </row>
    <row r="8" spans="1:32" s="205" customFormat="1" x14ac:dyDescent="0.2">
      <c r="A8" s="207"/>
      <c r="B8" s="208"/>
      <c r="C8" s="244" t="s">
        <v>57</v>
      </c>
      <c r="D8" s="209" t="str">
        <f>$U$24</f>
        <v>0</v>
      </c>
      <c r="E8" s="210" t="str">
        <f>$U$30</f>
        <v>2</v>
      </c>
      <c r="F8" s="209" t="str">
        <f>$U$33</f>
        <v>2</v>
      </c>
      <c r="G8" s="209" t="str">
        <f>$U$35</f>
        <v>0</v>
      </c>
      <c r="H8" s="209" t="str">
        <f>$U$45</f>
        <v>2</v>
      </c>
      <c r="I8" s="209" t="str">
        <f>$U$50</f>
        <v>2</v>
      </c>
      <c r="J8" s="209" t="str">
        <f>$U$76</f>
        <v>0</v>
      </c>
      <c r="K8" s="209" t="str">
        <f>$U$82</f>
        <v>0</v>
      </c>
      <c r="L8" s="209" t="str">
        <f>$U$85</f>
        <v>2</v>
      </c>
      <c r="M8" s="209" t="str">
        <f>$U$87</f>
        <v>0</v>
      </c>
      <c r="N8" s="209" t="str">
        <f>$U$97</f>
        <v>2</v>
      </c>
      <c r="O8" s="209" t="str">
        <f>$U$102</f>
        <v>2</v>
      </c>
      <c r="P8" s="203"/>
      <c r="Q8" s="203">
        <f>IF(Q20="","",SUM($Q$24+$Q$30+$Q$33+$Q$35+$Q$45+$Q$50+$Q$76+$Q$82+$Q$85+$Q$87+$Q$97+$Q$102))</f>
        <v>254</v>
      </c>
      <c r="R8" s="110" t="s">
        <v>34</v>
      </c>
      <c r="S8" s="203">
        <f>IF(Q20="","",SUM($S$24+$S$30+$S$33+$S$35+$S$45+$S$50+$S$76+$S$82+$S$85+$S$87+$S$97+$S$102))</f>
        <v>230</v>
      </c>
      <c r="T8" s="204"/>
      <c r="U8" s="203">
        <f>IF(Q20="","",SUM(X24+X30+X33+X35+X45+X50+X76+X82+X85+X87+X97+X102))</f>
        <v>14</v>
      </c>
      <c r="V8" s="110" t="s">
        <v>34</v>
      </c>
      <c r="W8" s="203">
        <f>IF(Q20="","",SUM(Y24+Y30+Y33+Y35+Y45+Y50+Y76+Y82+Y85+Y87+Y97+Y102))</f>
        <v>10</v>
      </c>
      <c r="X8" s="204"/>
      <c r="Y8" s="204"/>
    </row>
    <row r="9" spans="1:32" s="205" customFormat="1" x14ac:dyDescent="0.2">
      <c r="A9" s="207"/>
      <c r="B9" s="208"/>
      <c r="C9" s="211"/>
      <c r="D9" s="203"/>
      <c r="E9" s="212"/>
      <c r="F9" s="203"/>
      <c r="G9" s="203"/>
      <c r="H9" s="203"/>
      <c r="I9" s="203"/>
      <c r="J9" s="203"/>
      <c r="K9" s="203"/>
      <c r="L9" s="203"/>
      <c r="M9" s="203"/>
      <c r="N9" s="203"/>
      <c r="O9" s="203"/>
      <c r="P9" s="203"/>
      <c r="Q9" s="203">
        <f>SUM(Q2:Q8)</f>
        <v>1677</v>
      </c>
      <c r="R9" s="203" t="s">
        <v>34</v>
      </c>
      <c r="S9" s="203">
        <f>SUM(S2:S8)</f>
        <v>1677</v>
      </c>
      <c r="T9" s="203"/>
      <c r="U9" s="203">
        <f>SUM(U2:U8)</f>
        <v>84</v>
      </c>
      <c r="V9" s="203" t="s">
        <v>34</v>
      </c>
      <c r="W9" s="203">
        <f>SUM(W2:Y8)</f>
        <v>84</v>
      </c>
      <c r="X9" s="204"/>
      <c r="Y9" s="204"/>
    </row>
    <row r="10" spans="1:32" s="205" customFormat="1" x14ac:dyDescent="0.2">
      <c r="A10" s="207" t="s">
        <v>22</v>
      </c>
      <c r="B10" s="208"/>
      <c r="C10" s="154" t="s">
        <v>150</v>
      </c>
      <c r="D10" s="204"/>
      <c r="X10" s="204"/>
      <c r="Y10" s="204"/>
    </row>
    <row r="11" spans="1:32" s="205" customFormat="1" x14ac:dyDescent="0.2">
      <c r="A11" s="207" t="s">
        <v>23</v>
      </c>
      <c r="B11" s="208"/>
      <c r="C11" s="4" t="s">
        <v>149</v>
      </c>
      <c r="D11" s="204"/>
      <c r="E11" s="215"/>
      <c r="F11" s="215"/>
      <c r="G11" s="215"/>
      <c r="H11" s="215"/>
      <c r="I11" s="215"/>
      <c r="J11" s="215"/>
      <c r="K11" s="215"/>
      <c r="L11" s="215"/>
      <c r="M11" s="215"/>
      <c r="N11" s="215"/>
      <c r="O11" s="215"/>
      <c r="Q11" s="204"/>
      <c r="R11" s="204"/>
      <c r="S11" s="204"/>
      <c r="T11" s="204"/>
      <c r="U11" s="204"/>
      <c r="V11" s="204"/>
      <c r="W11" s="204"/>
      <c r="X11" s="204"/>
      <c r="Y11" s="204"/>
    </row>
    <row r="12" spans="1:32" s="205" customFormat="1" x14ac:dyDescent="0.2">
      <c r="A12" s="207" t="s">
        <v>24</v>
      </c>
      <c r="B12" s="208"/>
      <c r="C12" s="12" t="s">
        <v>6</v>
      </c>
      <c r="D12" s="204"/>
      <c r="Q12" s="204"/>
      <c r="R12" s="204"/>
      <c r="S12" s="204"/>
      <c r="T12" s="204"/>
      <c r="U12" s="204"/>
      <c r="V12" s="204"/>
      <c r="W12" s="204"/>
      <c r="X12" s="204"/>
      <c r="Y12" s="204"/>
      <c r="AA12" s="203"/>
      <c r="AB12" s="203"/>
      <c r="AC12" s="203"/>
      <c r="AD12" s="204"/>
      <c r="AE12" s="203"/>
      <c r="AF12" s="203"/>
    </row>
    <row r="13" spans="1:32" s="205" customFormat="1" x14ac:dyDescent="0.2">
      <c r="A13" s="207" t="s">
        <v>25</v>
      </c>
      <c r="B13" s="208"/>
      <c r="C13" s="12" t="s">
        <v>103</v>
      </c>
      <c r="D13" s="204"/>
      <c r="Q13" s="204"/>
      <c r="R13" s="204"/>
      <c r="S13" s="204"/>
      <c r="T13" s="204"/>
      <c r="U13" s="204"/>
      <c r="V13" s="204"/>
      <c r="W13" s="204"/>
      <c r="X13" s="204"/>
      <c r="Y13" s="204"/>
    </row>
    <row r="14" spans="1:32" s="205" customFormat="1" x14ac:dyDescent="0.2">
      <c r="A14" s="207" t="s">
        <v>100</v>
      </c>
      <c r="B14" s="208"/>
      <c r="C14" s="164" t="s">
        <v>151</v>
      </c>
      <c r="D14" s="204"/>
      <c r="Q14" s="204"/>
      <c r="R14" s="204"/>
      <c r="S14" s="204"/>
      <c r="T14" s="204"/>
      <c r="U14" s="204"/>
      <c r="V14" s="204"/>
      <c r="W14" s="204"/>
      <c r="X14" s="204"/>
      <c r="Y14" s="204"/>
    </row>
    <row r="15" spans="1:32" s="205" customFormat="1" x14ac:dyDescent="0.2">
      <c r="A15" s="207" t="s">
        <v>101</v>
      </c>
      <c r="B15" s="208"/>
      <c r="D15" s="204"/>
      <c r="Q15" s="204"/>
      <c r="R15" s="204"/>
      <c r="S15" s="204"/>
      <c r="T15" s="204"/>
      <c r="U15" s="204"/>
      <c r="V15" s="204"/>
      <c r="W15" s="204"/>
      <c r="X15" s="204"/>
      <c r="Y15" s="204"/>
    </row>
    <row r="16" spans="1:32" s="205" customFormat="1" x14ac:dyDescent="0.2">
      <c r="A16" s="207" t="s">
        <v>26</v>
      </c>
      <c r="B16" s="208"/>
      <c r="C16" s="205" t="s">
        <v>35</v>
      </c>
      <c r="D16" s="204"/>
      <c r="Q16" s="204"/>
      <c r="R16" s="204"/>
      <c r="S16" s="204"/>
      <c r="T16" s="204"/>
      <c r="U16" s="204"/>
      <c r="V16" s="204"/>
      <c r="W16" s="204"/>
      <c r="X16" s="204"/>
      <c r="Y16" s="204"/>
    </row>
    <row r="17" spans="1:28" s="205" customFormat="1" x14ac:dyDescent="0.2">
      <c r="A17" s="207"/>
      <c r="B17" s="208"/>
      <c r="D17" s="204"/>
      <c r="Q17" s="204"/>
      <c r="R17" s="204"/>
      <c r="S17" s="204"/>
      <c r="T17" s="204"/>
      <c r="U17" s="204"/>
      <c r="V17" s="204"/>
      <c r="W17" s="204"/>
      <c r="X17" s="204"/>
      <c r="Y17" s="204"/>
    </row>
    <row r="18" spans="1:28" s="164" customFormat="1" x14ac:dyDescent="0.2">
      <c r="A18" s="201" t="s">
        <v>27</v>
      </c>
      <c r="B18" s="216" t="s">
        <v>28</v>
      </c>
      <c r="C18" s="204" t="s">
        <v>29</v>
      </c>
      <c r="D18" s="217"/>
      <c r="E18" s="205" t="s">
        <v>30</v>
      </c>
      <c r="F18" s="204"/>
      <c r="G18" s="204"/>
      <c r="H18" s="204"/>
      <c r="I18" s="204"/>
      <c r="J18" s="204"/>
      <c r="K18" s="204"/>
      <c r="L18" s="204"/>
      <c r="M18" s="204"/>
      <c r="N18" s="204"/>
      <c r="O18" s="204"/>
      <c r="P18" s="204" t="s">
        <v>31</v>
      </c>
      <c r="Q18" s="206"/>
      <c r="R18" s="204" t="s">
        <v>32</v>
      </c>
      <c r="S18" s="204"/>
      <c r="T18" s="204"/>
      <c r="U18" s="204"/>
      <c r="V18" s="204" t="s">
        <v>33</v>
      </c>
      <c r="W18" s="204"/>
      <c r="X18" s="204"/>
      <c r="Y18" s="204"/>
    </row>
    <row r="19" spans="1:28" s="164" customFormat="1" x14ac:dyDescent="0.2">
      <c r="A19" s="201" t="s">
        <v>148</v>
      </c>
      <c r="B19" s="216"/>
      <c r="C19" s="204"/>
      <c r="D19" s="217"/>
      <c r="E19" s="205"/>
      <c r="F19" s="204"/>
      <c r="G19" s="204"/>
      <c r="H19" s="204"/>
      <c r="I19" s="204"/>
      <c r="J19" s="204"/>
      <c r="K19" s="204"/>
      <c r="L19" s="204"/>
      <c r="M19" s="204"/>
      <c r="N19" s="204"/>
      <c r="O19" s="204"/>
      <c r="P19" s="204"/>
      <c r="Q19" s="204"/>
      <c r="R19" s="204"/>
      <c r="S19" s="204"/>
      <c r="T19" s="204"/>
      <c r="U19" s="204"/>
      <c r="V19" s="204"/>
      <c r="W19" s="204"/>
      <c r="X19" s="204"/>
      <c r="Y19" s="204"/>
    </row>
    <row r="20" spans="1:28" s="111" customFormat="1" x14ac:dyDescent="0.2">
      <c r="A20" s="201" t="str">
        <f>T($C$12)</f>
        <v>10 Uhr</v>
      </c>
      <c r="B20" s="218">
        <v>1</v>
      </c>
      <c r="C20" s="212" t="str">
        <f>T(C2)</f>
        <v>TV Unterhaugstett 1</v>
      </c>
      <c r="D20" s="219" t="s">
        <v>102</v>
      </c>
      <c r="E20" s="212" t="str">
        <f>T(C3)</f>
        <v>TV Unterhaugstett 2</v>
      </c>
      <c r="F20" s="212"/>
      <c r="G20" s="212"/>
      <c r="H20" s="212"/>
      <c r="I20" s="212"/>
      <c r="J20" s="212"/>
      <c r="K20" s="212"/>
      <c r="L20" s="212"/>
      <c r="M20" s="212"/>
      <c r="N20" s="212"/>
      <c r="O20" s="212"/>
      <c r="P20" s="212" t="str">
        <f>T(C6)</f>
        <v>TV Obernhausen</v>
      </c>
      <c r="Q20" s="110">
        <v>20</v>
      </c>
      <c r="R20" s="110" t="s">
        <v>34</v>
      </c>
      <c r="S20" s="203">
        <v>18</v>
      </c>
      <c r="T20" s="110"/>
      <c r="U20" s="220" t="str">
        <f>IF(Q20="","",IF(Q20=S20,"1",IF(Q20&gt;S20,"2","0")))</f>
        <v>2</v>
      </c>
      <c r="V20" s="221" t="s">
        <v>34</v>
      </c>
      <c r="W20" s="220" t="str">
        <f>IF(Q20="","",IF(S20=Q20,"1",IF(S20&gt;Q20,"2","0")))</f>
        <v>0</v>
      </c>
      <c r="X20" s="221" t="str">
        <f>IF(U20="","0",U20)</f>
        <v>2</v>
      </c>
      <c r="Y20" s="221" t="str">
        <f>IF(W20="","0",W20)</f>
        <v>0</v>
      </c>
      <c r="Z20" s="138"/>
      <c r="AA20" s="138"/>
      <c r="AB20" s="138"/>
    </row>
    <row r="21" spans="1:28" s="111" customFormat="1" x14ac:dyDescent="0.2">
      <c r="A21" s="201"/>
      <c r="B21" s="203">
        <v>2</v>
      </c>
      <c r="C21" s="212" t="str">
        <f>T(C4)</f>
        <v>TV Unterhaugstett 3</v>
      </c>
      <c r="D21" s="219" t="s">
        <v>102</v>
      </c>
      <c r="E21" s="212" t="str">
        <f>T(C5)</f>
        <v>TV Unterhaugstett 4</v>
      </c>
      <c r="F21" s="212"/>
      <c r="G21" s="212"/>
      <c r="H21" s="212"/>
      <c r="I21" s="212"/>
      <c r="J21" s="212"/>
      <c r="K21" s="212"/>
      <c r="L21" s="212"/>
      <c r="M21" s="212"/>
      <c r="N21" s="212"/>
      <c r="O21" s="212"/>
      <c r="P21" s="212" t="str">
        <f>T(C7)</f>
        <v>TSV Calw</v>
      </c>
      <c r="Q21" s="110">
        <v>26</v>
      </c>
      <c r="R21" s="110" t="s">
        <v>34</v>
      </c>
      <c r="S21" s="203">
        <v>15</v>
      </c>
      <c r="T21" s="110"/>
      <c r="U21" s="220" t="str">
        <f>IF(Q21="","",IF(Q21=S21,"1",IF(Q21&gt;S21,"2","0")))</f>
        <v>2</v>
      </c>
      <c r="V21" s="221" t="s">
        <v>34</v>
      </c>
      <c r="W21" s="220" t="str">
        <f>IF(Q21="","",IF(S21=Q21,"1",IF(S21&gt;Q21,"2","0")))</f>
        <v>0</v>
      </c>
      <c r="X21" s="221" t="str">
        <f t="shared" ref="X21:X84" si="0">IF(U21="","0",U21)</f>
        <v>2</v>
      </c>
      <c r="Y21" s="221" t="str">
        <f t="shared" ref="Y21:Y84" si="1">IF(W21="","0",W21)</f>
        <v>0</v>
      </c>
      <c r="Z21" s="138"/>
      <c r="AA21" s="138"/>
      <c r="AB21" s="138"/>
    </row>
    <row r="22" spans="1:28" s="111" customFormat="1" x14ac:dyDescent="0.2">
      <c r="A22" s="201"/>
      <c r="B22" s="203"/>
      <c r="C22" s="212"/>
      <c r="D22" s="219"/>
      <c r="E22" s="212"/>
      <c r="F22" s="212"/>
      <c r="G22" s="212"/>
      <c r="H22" s="212"/>
      <c r="I22" s="212"/>
      <c r="J22" s="212"/>
      <c r="K22" s="212"/>
      <c r="L22" s="212"/>
      <c r="M22" s="212"/>
      <c r="N22" s="212"/>
      <c r="O22" s="212"/>
      <c r="P22" s="212"/>
      <c r="Q22" s="110"/>
      <c r="R22" s="110"/>
      <c r="S22" s="203"/>
      <c r="T22" s="110"/>
      <c r="U22" s="220"/>
      <c r="V22" s="221"/>
      <c r="W22" s="220"/>
      <c r="X22" s="221" t="str">
        <f t="shared" si="0"/>
        <v>0</v>
      </c>
      <c r="Y22" s="221" t="str">
        <f t="shared" si="1"/>
        <v>0</v>
      </c>
      <c r="Z22" s="138"/>
      <c r="AA22" s="138"/>
      <c r="AB22" s="138"/>
    </row>
    <row r="23" spans="1:28" s="111" customFormat="1" x14ac:dyDescent="0.2">
      <c r="A23" s="201"/>
      <c r="B23" s="218">
        <v>1</v>
      </c>
      <c r="C23" s="212" t="str">
        <f>T(C6)</f>
        <v>TV Obernhausen</v>
      </c>
      <c r="D23" s="219" t="s">
        <v>102</v>
      </c>
      <c r="E23" s="212" t="str">
        <f>T(C7)</f>
        <v>TSV Calw</v>
      </c>
      <c r="F23" s="212"/>
      <c r="G23" s="212"/>
      <c r="H23" s="212"/>
      <c r="I23" s="212"/>
      <c r="J23" s="212"/>
      <c r="K23" s="212"/>
      <c r="L23" s="212"/>
      <c r="M23" s="212"/>
      <c r="N23" s="212"/>
      <c r="O23" s="212"/>
      <c r="P23" s="115" t="str">
        <f>T(C5)</f>
        <v>TV Unterhaugstett 4</v>
      </c>
      <c r="Q23" s="110">
        <v>30</v>
      </c>
      <c r="R23" s="110" t="s">
        <v>34</v>
      </c>
      <c r="S23" s="203">
        <v>10</v>
      </c>
      <c r="T23" s="110"/>
      <c r="U23" s="220" t="str">
        <f>IF(Q23="","",IF(Q23=S23,"1",IF(Q23&gt;S23,"2","0")))</f>
        <v>2</v>
      </c>
      <c r="V23" s="221" t="s">
        <v>34</v>
      </c>
      <c r="W23" s="220" t="str">
        <f>IF(S23="","",IF(S23=Q23,"1",IF(S23&gt;Q23,"2","0")))</f>
        <v>0</v>
      </c>
      <c r="X23" s="221" t="str">
        <f t="shared" si="0"/>
        <v>2</v>
      </c>
      <c r="Y23" s="221" t="str">
        <f t="shared" si="1"/>
        <v>0</v>
      </c>
      <c r="Z23" s="138"/>
      <c r="AA23" s="138"/>
      <c r="AB23" s="138"/>
    </row>
    <row r="24" spans="1:28" s="111" customFormat="1" x14ac:dyDescent="0.2">
      <c r="A24" s="206"/>
      <c r="B24" s="218">
        <v>2</v>
      </c>
      <c r="C24" s="115" t="str">
        <f>T(C8)</f>
        <v>NLV Vaihingen</v>
      </c>
      <c r="D24" s="222" t="s">
        <v>102</v>
      </c>
      <c r="E24" s="212" t="str">
        <f>T(C2)</f>
        <v>TV Unterhaugstett 1</v>
      </c>
      <c r="F24" s="115"/>
      <c r="G24" s="115"/>
      <c r="H24" s="115"/>
      <c r="I24" s="115"/>
      <c r="J24" s="115"/>
      <c r="K24" s="115"/>
      <c r="L24" s="115"/>
      <c r="M24" s="115"/>
      <c r="N24" s="115"/>
      <c r="O24" s="115"/>
      <c r="P24" s="115" t="str">
        <f>T(C3)</f>
        <v>TV Unterhaugstett 2</v>
      </c>
      <c r="Q24" s="110">
        <v>14</v>
      </c>
      <c r="R24" s="110" t="s">
        <v>34</v>
      </c>
      <c r="S24" s="203">
        <v>26</v>
      </c>
      <c r="T24" s="110"/>
      <c r="U24" s="220" t="str">
        <f>IF(Q24="","",IF(Q24=S24,"1",IF(Q24&gt;S24,"2","0")))</f>
        <v>0</v>
      </c>
      <c r="V24" s="223" t="s">
        <v>34</v>
      </c>
      <c r="W24" s="220" t="str">
        <f>IF(S24="","",IF(S24=Q24,"1",IF(S24&gt;Q24,"2","0")))</f>
        <v>2</v>
      </c>
      <c r="X24" s="221" t="str">
        <f t="shared" si="0"/>
        <v>0</v>
      </c>
      <c r="Y24" s="221" t="str">
        <f t="shared" si="1"/>
        <v>2</v>
      </c>
      <c r="Z24" s="224"/>
      <c r="AA24" s="138"/>
      <c r="AB24" s="138"/>
    </row>
    <row r="25" spans="1:28" s="111" customFormat="1" x14ac:dyDescent="0.2">
      <c r="A25" s="206"/>
      <c r="B25" s="218"/>
      <c r="C25" s="212"/>
      <c r="D25" s="222"/>
      <c r="E25" s="212"/>
      <c r="F25" s="115"/>
      <c r="G25" s="115"/>
      <c r="H25" s="115"/>
      <c r="I25" s="115"/>
      <c r="J25" s="115"/>
      <c r="K25" s="115"/>
      <c r="L25" s="115"/>
      <c r="M25" s="115"/>
      <c r="N25" s="115"/>
      <c r="O25" s="115"/>
      <c r="P25" s="212"/>
      <c r="Q25" s="110"/>
      <c r="R25" s="110"/>
      <c r="S25" s="203"/>
      <c r="T25" s="110"/>
      <c r="U25" s="220"/>
      <c r="V25" s="221"/>
      <c r="W25" s="220"/>
      <c r="X25" s="221" t="str">
        <f t="shared" si="0"/>
        <v>0</v>
      </c>
      <c r="Y25" s="221" t="str">
        <f t="shared" si="1"/>
        <v>0</v>
      </c>
      <c r="Z25" s="138"/>
      <c r="AA25" s="138"/>
      <c r="AB25" s="138"/>
    </row>
    <row r="26" spans="1:28" s="111" customFormat="1" x14ac:dyDescent="0.2">
      <c r="A26" s="201"/>
      <c r="B26" s="218">
        <v>1</v>
      </c>
      <c r="C26" s="212" t="str">
        <f>T(C2)</f>
        <v>TV Unterhaugstett 1</v>
      </c>
      <c r="D26" s="219" t="s">
        <v>102</v>
      </c>
      <c r="E26" s="212" t="str">
        <f>T(C4)</f>
        <v>TV Unterhaugstett 3</v>
      </c>
      <c r="F26" s="115"/>
      <c r="G26" s="115"/>
      <c r="H26" s="115"/>
      <c r="I26" s="115"/>
      <c r="J26" s="115"/>
      <c r="K26" s="115"/>
      <c r="L26" s="115"/>
      <c r="M26" s="115"/>
      <c r="N26" s="115"/>
      <c r="O26" s="115"/>
      <c r="P26" s="115" t="str">
        <f>(C8)</f>
        <v>NLV Vaihingen</v>
      </c>
      <c r="Q26" s="110">
        <v>27</v>
      </c>
      <c r="R26" s="110" t="s">
        <v>34</v>
      </c>
      <c r="S26" s="203">
        <v>10</v>
      </c>
      <c r="T26" s="110"/>
      <c r="U26" s="220" t="str">
        <f>IF(Q26="","",IF(Q26=S26,"1",IF(Q26&gt;S26,"2","0")))</f>
        <v>2</v>
      </c>
      <c r="V26" s="221" t="s">
        <v>34</v>
      </c>
      <c r="W26" s="220" t="str">
        <f>IF(S26="","",IF(S26=Q26,"1",IF(S26&gt;Q26,"2","0")))</f>
        <v>0</v>
      </c>
      <c r="X26" s="221" t="str">
        <f t="shared" si="0"/>
        <v>2</v>
      </c>
      <c r="Y26" s="221" t="str">
        <f t="shared" si="1"/>
        <v>0</v>
      </c>
      <c r="Z26" s="138"/>
      <c r="AA26" s="138"/>
      <c r="AB26" s="138"/>
    </row>
    <row r="27" spans="1:28" s="111" customFormat="1" x14ac:dyDescent="0.2">
      <c r="A27" s="201"/>
      <c r="B27" s="218">
        <v>2</v>
      </c>
      <c r="C27" s="212" t="str">
        <f>T(C7)</f>
        <v>TSV Calw</v>
      </c>
      <c r="D27" s="219" t="s">
        <v>102</v>
      </c>
      <c r="E27" s="212" t="str">
        <f>T(C5)</f>
        <v>TV Unterhaugstett 4</v>
      </c>
      <c r="F27" s="212"/>
      <c r="G27" s="212"/>
      <c r="H27" s="212"/>
      <c r="I27" s="212"/>
      <c r="J27" s="212"/>
      <c r="K27" s="212"/>
      <c r="L27" s="212"/>
      <c r="M27" s="212"/>
      <c r="N27" s="212"/>
      <c r="O27" s="212"/>
      <c r="P27" s="212" t="str">
        <f>T(C6)</f>
        <v>TV Obernhausen</v>
      </c>
      <c r="Q27" s="110">
        <v>10</v>
      </c>
      <c r="R27" s="110" t="s">
        <v>34</v>
      </c>
      <c r="S27" s="203">
        <v>30</v>
      </c>
      <c r="T27" s="110"/>
      <c r="U27" s="220" t="str">
        <f>IF(Q27="","",IF(Q27=S27,"1",IF(Q27&gt;S27,"2","0")))</f>
        <v>0</v>
      </c>
      <c r="V27" s="221" t="s">
        <v>34</v>
      </c>
      <c r="W27" s="220" t="str">
        <f>IF(S27="","",IF(S27=Q27,"1",IF(S27&gt;Q27,"2","0")))</f>
        <v>2</v>
      </c>
      <c r="X27" s="221" t="str">
        <f t="shared" si="0"/>
        <v>0</v>
      </c>
      <c r="Y27" s="221" t="str">
        <f t="shared" si="1"/>
        <v>2</v>
      </c>
      <c r="Z27" s="138"/>
      <c r="AA27" s="138"/>
      <c r="AB27" s="138"/>
    </row>
    <row r="28" spans="1:28" s="111" customFormat="1" x14ac:dyDescent="0.2">
      <c r="A28" s="201"/>
      <c r="B28" s="218"/>
      <c r="C28" s="212"/>
      <c r="D28" s="219"/>
      <c r="E28" s="212"/>
      <c r="F28" s="212"/>
      <c r="G28" s="212"/>
      <c r="H28" s="212"/>
      <c r="I28" s="212"/>
      <c r="J28" s="212"/>
      <c r="K28" s="212"/>
      <c r="L28" s="212"/>
      <c r="M28" s="212"/>
      <c r="N28" s="212"/>
      <c r="O28" s="212"/>
      <c r="P28" s="212"/>
      <c r="Q28" s="110"/>
      <c r="R28" s="110"/>
      <c r="S28" s="203"/>
      <c r="T28" s="110"/>
      <c r="U28" s="220"/>
      <c r="V28" s="221"/>
      <c r="W28" s="220"/>
      <c r="X28" s="221" t="str">
        <f t="shared" si="0"/>
        <v>0</v>
      </c>
      <c r="Y28" s="221" t="str">
        <f t="shared" si="1"/>
        <v>0</v>
      </c>
      <c r="Z28" s="138"/>
      <c r="AA28" s="138"/>
      <c r="AB28" s="138"/>
    </row>
    <row r="29" spans="1:28" s="111" customFormat="1" x14ac:dyDescent="0.2">
      <c r="A29" s="201"/>
      <c r="B29" s="203">
        <v>1</v>
      </c>
      <c r="C29" s="212" t="str">
        <f>T(C3)</f>
        <v>TV Unterhaugstett 2</v>
      </c>
      <c r="D29" s="219" t="s">
        <v>102</v>
      </c>
      <c r="E29" s="212" t="str">
        <f>T(C6)</f>
        <v>TV Obernhausen</v>
      </c>
      <c r="F29" s="115"/>
      <c r="G29" s="115"/>
      <c r="H29" s="115"/>
      <c r="I29" s="115"/>
      <c r="J29" s="115"/>
      <c r="K29" s="115"/>
      <c r="L29" s="115"/>
      <c r="M29" s="115"/>
      <c r="N29" s="115"/>
      <c r="O29" s="115"/>
      <c r="P29" s="212" t="str">
        <f>T(C2)</f>
        <v>TV Unterhaugstett 1</v>
      </c>
      <c r="Q29" s="110">
        <v>22</v>
      </c>
      <c r="R29" s="110" t="s">
        <v>34</v>
      </c>
      <c r="S29" s="203">
        <v>21</v>
      </c>
      <c r="T29" s="110"/>
      <c r="U29" s="220" t="str">
        <f>IF(Q29="","",IF(Q29=S29,"1",IF(Q29&gt;S29,"2","0")))</f>
        <v>2</v>
      </c>
      <c r="V29" s="221" t="s">
        <v>34</v>
      </c>
      <c r="W29" s="220" t="str">
        <f>IF(S29="","",IF(S29=Q29,"1",IF(S29&gt;Q29,"2","0")))</f>
        <v>0</v>
      </c>
      <c r="X29" s="221" t="str">
        <f t="shared" si="0"/>
        <v>2</v>
      </c>
      <c r="Y29" s="221" t="str">
        <f t="shared" si="1"/>
        <v>0</v>
      </c>
      <c r="Z29" s="138"/>
      <c r="AA29" s="138"/>
      <c r="AB29" s="138"/>
    </row>
    <row r="30" spans="1:28" s="111" customFormat="1" x14ac:dyDescent="0.2">
      <c r="A30" s="201"/>
      <c r="B30" s="218">
        <v>2</v>
      </c>
      <c r="C30" s="212" t="str">
        <f>T(C8)</f>
        <v>NLV Vaihingen</v>
      </c>
      <c r="D30" s="222" t="s">
        <v>102</v>
      </c>
      <c r="E30" s="212" t="str">
        <f>T(C4)</f>
        <v>TV Unterhaugstett 3</v>
      </c>
      <c r="F30" s="115"/>
      <c r="G30" s="115"/>
      <c r="H30" s="115"/>
      <c r="I30" s="115"/>
      <c r="J30" s="115"/>
      <c r="K30" s="115"/>
      <c r="L30" s="115"/>
      <c r="M30" s="115"/>
      <c r="N30" s="115"/>
      <c r="O30" s="115"/>
      <c r="P30" s="115" t="str">
        <f>(C5)</f>
        <v>TV Unterhaugstett 4</v>
      </c>
      <c r="Q30" s="110">
        <v>22</v>
      </c>
      <c r="R30" s="110" t="s">
        <v>34</v>
      </c>
      <c r="S30" s="203">
        <v>19</v>
      </c>
      <c r="T30" s="110"/>
      <c r="U30" s="220" t="str">
        <f>IF(Q30="","",IF(Q30=S30,"1",IF(Q30&gt;S30,"2","0")))</f>
        <v>2</v>
      </c>
      <c r="V30" s="221" t="s">
        <v>34</v>
      </c>
      <c r="W30" s="220" t="str">
        <f>IF(S30="","",IF(S30=Q30,"1",IF(S30&gt;Q30,"2","0")))</f>
        <v>0</v>
      </c>
      <c r="X30" s="221" t="str">
        <f t="shared" si="0"/>
        <v>2</v>
      </c>
      <c r="Y30" s="221" t="str">
        <f t="shared" si="1"/>
        <v>0</v>
      </c>
      <c r="Z30" s="224"/>
      <c r="AA30" s="138"/>
      <c r="AB30" s="138"/>
    </row>
    <row r="31" spans="1:28" s="111" customFormat="1" x14ac:dyDescent="0.2">
      <c r="A31" s="201"/>
      <c r="B31" s="218"/>
      <c r="C31" s="212"/>
      <c r="D31" s="222"/>
      <c r="E31" s="212"/>
      <c r="F31" s="115"/>
      <c r="G31" s="115"/>
      <c r="H31" s="115"/>
      <c r="I31" s="115"/>
      <c r="J31" s="115"/>
      <c r="K31" s="115"/>
      <c r="L31" s="115"/>
      <c r="M31" s="115"/>
      <c r="N31" s="115"/>
      <c r="O31" s="115"/>
      <c r="P31" s="115"/>
      <c r="Q31" s="110"/>
      <c r="R31" s="110"/>
      <c r="S31" s="203"/>
      <c r="T31" s="110"/>
      <c r="U31" s="220"/>
      <c r="V31" s="221"/>
      <c r="W31" s="220"/>
      <c r="X31" s="221" t="str">
        <f t="shared" si="0"/>
        <v>0</v>
      </c>
      <c r="Y31" s="221" t="str">
        <f t="shared" si="1"/>
        <v>0</v>
      </c>
      <c r="Z31" s="224"/>
      <c r="AA31" s="138"/>
      <c r="AB31" s="138"/>
    </row>
    <row r="32" spans="1:28" s="112" customFormat="1" x14ac:dyDescent="0.2">
      <c r="A32" s="225"/>
      <c r="B32" s="226">
        <v>1</v>
      </c>
      <c r="C32" s="227" t="str">
        <f>T(C3)</f>
        <v>TV Unterhaugstett 2</v>
      </c>
      <c r="D32" s="228" t="s">
        <v>102</v>
      </c>
      <c r="E32" s="227" t="str">
        <f>T(C4)</f>
        <v>TV Unterhaugstett 3</v>
      </c>
      <c r="F32" s="227"/>
      <c r="G32" s="227"/>
      <c r="H32" s="227"/>
      <c r="I32" s="227"/>
      <c r="J32" s="227"/>
      <c r="K32" s="227"/>
      <c r="L32" s="227"/>
      <c r="M32" s="227"/>
      <c r="N32" s="227"/>
      <c r="O32" s="227"/>
      <c r="P32" s="227" t="str">
        <f>T(C6)</f>
        <v>TV Obernhausen</v>
      </c>
      <c r="Q32" s="110">
        <v>27</v>
      </c>
      <c r="R32" s="126" t="s">
        <v>34</v>
      </c>
      <c r="S32" s="203">
        <v>12</v>
      </c>
      <c r="T32" s="126"/>
      <c r="U32" s="229" t="str">
        <f>IF(Q32="","",IF(Q32=S32,"1",IF(Q32&gt;S32,"2","0")))</f>
        <v>2</v>
      </c>
      <c r="V32" s="230" t="s">
        <v>34</v>
      </c>
      <c r="W32" s="229" t="str">
        <f>IF(S32="","",IF(S32=Q32,"1",IF(S32&gt;Q32,"2","0")))</f>
        <v>0</v>
      </c>
      <c r="X32" s="221" t="str">
        <f t="shared" si="0"/>
        <v>2</v>
      </c>
      <c r="Y32" s="221" t="str">
        <f t="shared" si="1"/>
        <v>0</v>
      </c>
      <c r="Z32" s="127"/>
      <c r="AA32" s="127"/>
      <c r="AB32" s="127"/>
    </row>
    <row r="33" spans="1:28" s="112" customFormat="1" x14ac:dyDescent="0.2">
      <c r="A33" s="225"/>
      <c r="B33" s="226">
        <v>2</v>
      </c>
      <c r="C33" s="227" t="str">
        <f>T(C8)</f>
        <v>NLV Vaihingen</v>
      </c>
      <c r="D33" s="228" t="s">
        <v>102</v>
      </c>
      <c r="E33" s="227" t="str">
        <f>T(C5)</f>
        <v>TV Unterhaugstett 4</v>
      </c>
      <c r="F33" s="125"/>
      <c r="G33" s="125"/>
      <c r="H33" s="125"/>
      <c r="I33" s="125"/>
      <c r="J33" s="125"/>
      <c r="K33" s="125"/>
      <c r="L33" s="125"/>
      <c r="M33" s="125"/>
      <c r="N33" s="125"/>
      <c r="O33" s="125"/>
      <c r="P33" s="125" t="str">
        <f>T(C2)</f>
        <v>TV Unterhaugstett 1</v>
      </c>
      <c r="Q33" s="110">
        <v>29</v>
      </c>
      <c r="R33" s="126" t="s">
        <v>34</v>
      </c>
      <c r="S33" s="203">
        <v>14</v>
      </c>
      <c r="T33" s="126"/>
      <c r="U33" s="229" t="str">
        <f>IF(Q33="","",IF(Q33=S33,"1",IF(Q33&gt;S33,"2","0")))</f>
        <v>2</v>
      </c>
      <c r="V33" s="230" t="s">
        <v>34</v>
      </c>
      <c r="W33" s="229" t="str">
        <f>IF(S33="","",IF(S33=Q33,"1",IF(S33&gt;Q33,"2","0")))</f>
        <v>0</v>
      </c>
      <c r="X33" s="221" t="str">
        <f t="shared" si="0"/>
        <v>2</v>
      </c>
      <c r="Y33" s="221" t="str">
        <f t="shared" si="1"/>
        <v>0</v>
      </c>
      <c r="Z33" s="231"/>
      <c r="AA33" s="127"/>
      <c r="AB33" s="127"/>
    </row>
    <row r="34" spans="1:28" s="112" customFormat="1" x14ac:dyDescent="0.2">
      <c r="A34" s="225"/>
      <c r="B34" s="226"/>
      <c r="C34" s="227"/>
      <c r="D34" s="228"/>
      <c r="E34" s="227"/>
      <c r="F34" s="125"/>
      <c r="G34" s="125"/>
      <c r="H34" s="125"/>
      <c r="I34" s="125"/>
      <c r="J34" s="125"/>
      <c r="K34" s="125"/>
      <c r="L34" s="125"/>
      <c r="M34" s="125"/>
      <c r="N34" s="125"/>
      <c r="O34" s="125"/>
      <c r="P34" s="125"/>
      <c r="Q34" s="110"/>
      <c r="R34" s="126"/>
      <c r="S34" s="203"/>
      <c r="T34" s="126"/>
      <c r="U34" s="229" t="str">
        <f t="shared" ref="U34:U35" si="2">IF(Q34="","",IF(Q34=S34,"1",IF(Q34&gt;S34,"2","0")))</f>
        <v/>
      </c>
      <c r="V34" s="230"/>
      <c r="W34" s="229" t="str">
        <f t="shared" ref="W34:W35" si="3">IF(S34="","",IF(S34=Q34,"1",IF(S34&gt;Q34,"2","0")))</f>
        <v/>
      </c>
      <c r="X34" s="221" t="str">
        <f t="shared" si="0"/>
        <v>0</v>
      </c>
      <c r="Y34" s="221" t="str">
        <f t="shared" si="1"/>
        <v>0</v>
      </c>
      <c r="Z34" s="231"/>
      <c r="AA34" s="127"/>
      <c r="AB34" s="127"/>
    </row>
    <row r="35" spans="1:28" s="112" customFormat="1" x14ac:dyDescent="0.2">
      <c r="A35" s="225"/>
      <c r="B35" s="226">
        <v>1</v>
      </c>
      <c r="C35" s="227" t="str">
        <f>T(C8)</f>
        <v>NLV Vaihingen</v>
      </c>
      <c r="D35" s="228" t="s">
        <v>102</v>
      </c>
      <c r="E35" s="227" t="str">
        <f>T(C3)</f>
        <v>TV Unterhaugstett 2</v>
      </c>
      <c r="F35" s="125"/>
      <c r="G35" s="125"/>
      <c r="H35" s="125"/>
      <c r="I35" s="125"/>
      <c r="J35" s="125"/>
      <c r="K35" s="125"/>
      <c r="L35" s="125"/>
      <c r="M35" s="125"/>
      <c r="N35" s="125"/>
      <c r="O35" s="125"/>
      <c r="P35" s="125" t="str">
        <f>T(C4)</f>
        <v>TV Unterhaugstett 3</v>
      </c>
      <c r="Q35" s="110">
        <v>20</v>
      </c>
      <c r="R35" s="126" t="s">
        <v>34</v>
      </c>
      <c r="S35" s="203">
        <v>23</v>
      </c>
      <c r="T35" s="126"/>
      <c r="U35" s="229" t="str">
        <f t="shared" si="2"/>
        <v>0</v>
      </c>
      <c r="V35" s="230" t="s">
        <v>34</v>
      </c>
      <c r="W35" s="229" t="str">
        <f t="shared" si="3"/>
        <v>2</v>
      </c>
      <c r="X35" s="221" t="str">
        <f t="shared" si="0"/>
        <v>0</v>
      </c>
      <c r="Y35" s="221" t="str">
        <f t="shared" si="1"/>
        <v>2</v>
      </c>
      <c r="Z35" s="231"/>
      <c r="AA35" s="127"/>
      <c r="AB35" s="127"/>
    </row>
    <row r="36" spans="1:28" s="112" customFormat="1" x14ac:dyDescent="0.2">
      <c r="A36" s="225"/>
      <c r="B36" s="226">
        <v>2</v>
      </c>
      <c r="C36" s="227" t="str">
        <f>T(C5)</f>
        <v>TV Unterhaugstett 4</v>
      </c>
      <c r="D36" s="228" t="s">
        <v>102</v>
      </c>
      <c r="E36" s="227" t="str">
        <f>T(C2)</f>
        <v>TV Unterhaugstett 1</v>
      </c>
      <c r="F36" s="227"/>
      <c r="G36" s="227"/>
      <c r="H36" s="227"/>
      <c r="I36" s="227"/>
      <c r="J36" s="227"/>
      <c r="K36" s="227"/>
      <c r="L36" s="227"/>
      <c r="M36" s="227"/>
      <c r="N36" s="227"/>
      <c r="O36" s="227"/>
      <c r="P36" s="227" t="str">
        <f>T(C7)</f>
        <v>TSV Calw</v>
      </c>
      <c r="Q36" s="110">
        <v>13</v>
      </c>
      <c r="R36" s="126" t="s">
        <v>34</v>
      </c>
      <c r="S36" s="203">
        <v>34</v>
      </c>
      <c r="T36" s="126"/>
      <c r="U36" s="229" t="str">
        <f>IF(Q36="","",IF(Q36=S36,"1",IF(Q36&gt;S36,"2","0")))</f>
        <v>0</v>
      </c>
      <c r="V36" s="230" t="s">
        <v>34</v>
      </c>
      <c r="W36" s="229" t="str">
        <f>IF(S36="","",IF(S36=Q36,"1",IF(S36&gt;Q36,"2","0")))</f>
        <v>2</v>
      </c>
      <c r="X36" s="221" t="str">
        <f t="shared" si="0"/>
        <v>0</v>
      </c>
      <c r="Y36" s="221" t="str">
        <f t="shared" si="1"/>
        <v>2</v>
      </c>
      <c r="Z36" s="127"/>
      <c r="AA36" s="127"/>
      <c r="AB36" s="127"/>
    </row>
    <row r="37" spans="1:28" s="112" customFormat="1" x14ac:dyDescent="0.2">
      <c r="A37" s="225"/>
      <c r="B37" s="226"/>
      <c r="C37" s="227"/>
      <c r="D37" s="228"/>
      <c r="E37" s="227"/>
      <c r="F37" s="227"/>
      <c r="G37" s="227"/>
      <c r="H37" s="227"/>
      <c r="I37" s="227"/>
      <c r="J37" s="227"/>
      <c r="K37" s="227"/>
      <c r="L37" s="227"/>
      <c r="M37" s="227"/>
      <c r="N37" s="227"/>
      <c r="O37" s="227"/>
      <c r="P37" s="227"/>
      <c r="Q37" s="110"/>
      <c r="R37" s="126"/>
      <c r="S37" s="203"/>
      <c r="T37" s="126"/>
      <c r="U37" s="229"/>
      <c r="V37" s="230"/>
      <c r="W37" s="229"/>
      <c r="X37" s="221" t="str">
        <f t="shared" si="0"/>
        <v>0</v>
      </c>
      <c r="Y37" s="221" t="str">
        <f t="shared" si="1"/>
        <v>0</v>
      </c>
      <c r="Z37" s="127"/>
      <c r="AA37" s="127"/>
      <c r="AB37" s="127"/>
    </row>
    <row r="38" spans="1:28" s="112" customFormat="1" x14ac:dyDescent="0.2">
      <c r="A38" s="225"/>
      <c r="B38" s="226">
        <v>1</v>
      </c>
      <c r="C38" s="227" t="str">
        <f>T(C6)</f>
        <v>TV Obernhausen</v>
      </c>
      <c r="D38" s="228" t="s">
        <v>102</v>
      </c>
      <c r="E38" s="227" t="str">
        <f>T(C2)</f>
        <v>TV Unterhaugstett 1</v>
      </c>
      <c r="F38" s="227"/>
      <c r="G38" s="227"/>
      <c r="H38" s="227"/>
      <c r="I38" s="227"/>
      <c r="J38" s="227"/>
      <c r="K38" s="227"/>
      <c r="L38" s="227"/>
      <c r="M38" s="227"/>
      <c r="N38" s="227"/>
      <c r="O38" s="227"/>
      <c r="P38" s="227" t="str">
        <f>T(C3)</f>
        <v>TV Unterhaugstett 2</v>
      </c>
      <c r="Q38" s="110">
        <v>9</v>
      </c>
      <c r="R38" s="126" t="s">
        <v>34</v>
      </c>
      <c r="S38" s="203">
        <v>25</v>
      </c>
      <c r="T38" s="126"/>
      <c r="U38" s="229" t="str">
        <f>IF(Q38="","",IF(Q38=S38,"1",IF(Q38&gt;S38,"2","0")))</f>
        <v>0</v>
      </c>
      <c r="V38" s="230" t="s">
        <v>34</v>
      </c>
      <c r="W38" s="229" t="str">
        <f>IF(S38="","",IF(S38=Q38,"1",IF(S38&gt;Q38,"2","0")))</f>
        <v>2</v>
      </c>
      <c r="X38" s="221" t="str">
        <f t="shared" si="0"/>
        <v>0</v>
      </c>
      <c r="Y38" s="221" t="str">
        <f t="shared" si="1"/>
        <v>2</v>
      </c>
      <c r="Z38" s="127"/>
      <c r="AA38" s="127"/>
      <c r="AB38" s="127"/>
    </row>
    <row r="39" spans="1:28" s="233" customFormat="1" x14ac:dyDescent="0.2">
      <c r="A39" s="225"/>
      <c r="B39" s="226">
        <v>2</v>
      </c>
      <c r="C39" s="227" t="str">
        <f>T(C4)</f>
        <v>TV Unterhaugstett 3</v>
      </c>
      <c r="D39" s="228" t="s">
        <v>102</v>
      </c>
      <c r="E39" s="227" t="str">
        <f>T(C7)</f>
        <v>TSV Calw</v>
      </c>
      <c r="F39" s="227"/>
      <c r="G39" s="227"/>
      <c r="H39" s="227"/>
      <c r="I39" s="227"/>
      <c r="J39" s="227"/>
      <c r="K39" s="227"/>
      <c r="L39" s="227"/>
      <c r="M39" s="227"/>
      <c r="N39" s="227"/>
      <c r="O39" s="227"/>
      <c r="P39" s="227" t="str">
        <f>T(C5)</f>
        <v>TV Unterhaugstett 4</v>
      </c>
      <c r="Q39" s="110">
        <v>30</v>
      </c>
      <c r="R39" s="126" t="s">
        <v>34</v>
      </c>
      <c r="S39" s="203">
        <v>10</v>
      </c>
      <c r="T39" s="126"/>
      <c r="U39" s="229" t="str">
        <f>IF(Q39="","",IF(Q39=S39,"1",IF(Q39&gt;S39,"2","0")))</f>
        <v>2</v>
      </c>
      <c r="V39" s="230" t="s">
        <v>34</v>
      </c>
      <c r="W39" s="229" t="str">
        <f>IF(S39="","",IF(S39=Q39,"1",IF(S39&gt;Q39,"2","0")))</f>
        <v>0</v>
      </c>
      <c r="X39" s="221" t="str">
        <f t="shared" si="0"/>
        <v>2</v>
      </c>
      <c r="Y39" s="221" t="str">
        <f t="shared" si="1"/>
        <v>0</v>
      </c>
      <c r="Z39" s="127"/>
      <c r="AA39" s="232"/>
      <c r="AB39" s="232"/>
    </row>
    <row r="40" spans="1:28" s="233" customFormat="1" x14ac:dyDescent="0.2">
      <c r="A40" s="225"/>
      <c r="B40" s="226"/>
      <c r="C40" s="227"/>
      <c r="D40" s="228"/>
      <c r="E40" s="227"/>
      <c r="F40" s="227"/>
      <c r="G40" s="227"/>
      <c r="H40" s="227"/>
      <c r="I40" s="227"/>
      <c r="J40" s="227"/>
      <c r="K40" s="227"/>
      <c r="L40" s="227"/>
      <c r="M40" s="227"/>
      <c r="N40" s="227"/>
      <c r="O40" s="227"/>
      <c r="P40" s="227"/>
      <c r="Q40" s="110"/>
      <c r="R40" s="126"/>
      <c r="S40" s="203"/>
      <c r="T40" s="126"/>
      <c r="U40" s="229"/>
      <c r="V40" s="230"/>
      <c r="W40" s="229"/>
      <c r="X40" s="221" t="str">
        <f t="shared" si="0"/>
        <v>0</v>
      </c>
      <c r="Y40" s="221" t="str">
        <f t="shared" si="1"/>
        <v>0</v>
      </c>
      <c r="Z40" s="127"/>
      <c r="AA40" s="232"/>
      <c r="AB40" s="232"/>
    </row>
    <row r="41" spans="1:28" s="126" customFormat="1" x14ac:dyDescent="0.2">
      <c r="A41" s="225"/>
      <c r="B41" s="226">
        <v>1</v>
      </c>
      <c r="C41" s="227" t="str">
        <f>T(C3)</f>
        <v>TV Unterhaugstett 2</v>
      </c>
      <c r="D41" s="228" t="s">
        <v>102</v>
      </c>
      <c r="E41" s="227" t="str">
        <f>T(C7)</f>
        <v>TSV Calw</v>
      </c>
      <c r="F41" s="125"/>
      <c r="G41" s="125"/>
      <c r="H41" s="125"/>
      <c r="I41" s="125"/>
      <c r="J41" s="125"/>
      <c r="K41" s="125"/>
      <c r="L41" s="125"/>
      <c r="M41" s="125"/>
      <c r="N41" s="125"/>
      <c r="O41" s="125"/>
      <c r="P41" s="125" t="str">
        <f>T(C8)</f>
        <v>NLV Vaihingen</v>
      </c>
      <c r="Q41" s="110">
        <v>30</v>
      </c>
      <c r="R41" s="126" t="s">
        <v>34</v>
      </c>
      <c r="S41" s="203">
        <v>10</v>
      </c>
      <c r="U41" s="229" t="str">
        <f>IF(Q41="","",IF(Q41=S41,"1",IF(Q41&gt;S41,"2","0")))</f>
        <v>2</v>
      </c>
      <c r="V41" s="230" t="s">
        <v>34</v>
      </c>
      <c r="W41" s="229" t="str">
        <f>IF(S41="","",IF(S41=Q41,"1",IF(S41&gt;Q41,"2","0")))</f>
        <v>0</v>
      </c>
      <c r="X41" s="221" t="str">
        <f t="shared" si="0"/>
        <v>2</v>
      </c>
      <c r="Y41" s="221" t="str">
        <f t="shared" si="1"/>
        <v>0</v>
      </c>
      <c r="Z41" s="127"/>
      <c r="AA41" s="134"/>
      <c r="AB41" s="134"/>
    </row>
    <row r="42" spans="1:28" s="126" customFormat="1" x14ac:dyDescent="0.2">
      <c r="A42" s="225"/>
      <c r="B42" s="226">
        <v>2</v>
      </c>
      <c r="C42" s="227" t="str">
        <f>T(C5)</f>
        <v>TV Unterhaugstett 4</v>
      </c>
      <c r="D42" s="228" t="s">
        <v>102</v>
      </c>
      <c r="E42" s="227" t="str">
        <f>T(C6)</f>
        <v>TV Obernhausen</v>
      </c>
      <c r="F42" s="125"/>
      <c r="G42" s="125"/>
      <c r="H42" s="125"/>
      <c r="I42" s="125"/>
      <c r="J42" s="125"/>
      <c r="K42" s="125"/>
      <c r="L42" s="125"/>
      <c r="M42" s="125"/>
      <c r="N42" s="125"/>
      <c r="O42" s="125"/>
      <c r="P42" s="227" t="str">
        <f>T(C4)</f>
        <v>TV Unterhaugstett 3</v>
      </c>
      <c r="Q42" s="110">
        <v>20</v>
      </c>
      <c r="R42" s="126" t="s">
        <v>34</v>
      </c>
      <c r="S42" s="203">
        <v>23</v>
      </c>
      <c r="U42" s="229" t="str">
        <f>IF(Q42="","",IF(Q42=S42,"1",IF(Q42&gt;S42,"2","0")))</f>
        <v>0</v>
      </c>
      <c r="V42" s="230" t="s">
        <v>34</v>
      </c>
      <c r="W42" s="229" t="str">
        <f>IF(S42="","",IF(S42=Q42,"1",IF(S42&gt;Q42,"2","0")))</f>
        <v>2</v>
      </c>
      <c r="X42" s="221" t="str">
        <f t="shared" si="0"/>
        <v>0</v>
      </c>
      <c r="Y42" s="221" t="str">
        <f t="shared" si="1"/>
        <v>2</v>
      </c>
      <c r="Z42" s="232"/>
      <c r="AA42" s="134"/>
      <c r="AB42" s="134"/>
    </row>
    <row r="43" spans="1:28" s="126" customFormat="1" x14ac:dyDescent="0.2">
      <c r="A43" s="225"/>
      <c r="B43" s="226"/>
      <c r="C43" s="227"/>
      <c r="D43" s="234"/>
      <c r="E43" s="227"/>
      <c r="F43" s="125"/>
      <c r="G43" s="125"/>
      <c r="H43" s="125"/>
      <c r="I43" s="125"/>
      <c r="J43" s="125"/>
      <c r="K43" s="125"/>
      <c r="L43" s="125"/>
      <c r="M43" s="125"/>
      <c r="N43" s="125"/>
      <c r="O43" s="125"/>
      <c r="P43" s="227"/>
      <c r="Q43" s="110"/>
      <c r="S43" s="203"/>
      <c r="U43" s="229"/>
      <c r="V43" s="230"/>
      <c r="W43" s="229"/>
      <c r="X43" s="221" t="str">
        <f t="shared" si="0"/>
        <v>0</v>
      </c>
      <c r="Y43" s="221" t="str">
        <f t="shared" si="1"/>
        <v>0</v>
      </c>
      <c r="Z43" s="232"/>
      <c r="AA43" s="134"/>
      <c r="AB43" s="134"/>
    </row>
    <row r="44" spans="1:28" s="235" customFormat="1" x14ac:dyDescent="0.2">
      <c r="A44" s="225"/>
      <c r="B44" s="226">
        <v>1</v>
      </c>
      <c r="C44" s="227" t="str">
        <f>T(C5)</f>
        <v>TV Unterhaugstett 4</v>
      </c>
      <c r="D44" s="228" t="s">
        <v>102</v>
      </c>
      <c r="E44" s="227" t="str">
        <f>T(C3)</f>
        <v>TV Unterhaugstett 2</v>
      </c>
      <c r="F44" s="125"/>
      <c r="G44" s="125"/>
      <c r="H44" s="125"/>
      <c r="I44" s="125"/>
      <c r="J44" s="125"/>
      <c r="K44" s="125"/>
      <c r="L44" s="125"/>
      <c r="M44" s="125"/>
      <c r="N44" s="125"/>
      <c r="O44" s="125"/>
      <c r="P44" s="227" t="str">
        <f>T(C2)</f>
        <v>TV Unterhaugstett 1</v>
      </c>
      <c r="Q44" s="110">
        <v>17</v>
      </c>
      <c r="R44" s="126" t="s">
        <v>34</v>
      </c>
      <c r="S44" s="203">
        <v>27</v>
      </c>
      <c r="T44" s="126"/>
      <c r="U44" s="229" t="str">
        <f>IF(Q44="","",IF(Q44=S44,"1",IF(Q44&gt;S44,"2","0")))</f>
        <v>0</v>
      </c>
      <c r="V44" s="230" t="s">
        <v>34</v>
      </c>
      <c r="W44" s="229" t="str">
        <f>IF(S44="","",IF(S44=Q44,"1",IF(S44&gt;Q44,"2","0")))</f>
        <v>2</v>
      </c>
      <c r="X44" s="221" t="str">
        <f t="shared" si="0"/>
        <v>0</v>
      </c>
      <c r="Y44" s="221" t="str">
        <f t="shared" si="1"/>
        <v>2</v>
      </c>
      <c r="Z44" s="134"/>
      <c r="AA44" s="231"/>
      <c r="AB44" s="231"/>
    </row>
    <row r="45" spans="1:28" s="235" customFormat="1" x14ac:dyDescent="0.2">
      <c r="A45" s="225"/>
      <c r="B45" s="226">
        <v>2</v>
      </c>
      <c r="C45" s="227" t="str">
        <f>T(C8)</f>
        <v>NLV Vaihingen</v>
      </c>
      <c r="D45" s="234" t="s">
        <v>102</v>
      </c>
      <c r="E45" s="227" t="str">
        <f>T(C6)</f>
        <v>TV Obernhausen</v>
      </c>
      <c r="F45" s="125"/>
      <c r="G45" s="125"/>
      <c r="H45" s="125"/>
      <c r="I45" s="125"/>
      <c r="J45" s="125"/>
      <c r="K45" s="125"/>
      <c r="L45" s="125"/>
      <c r="M45" s="125"/>
      <c r="N45" s="125"/>
      <c r="O45" s="125"/>
      <c r="P45" s="125" t="str">
        <f>C7</f>
        <v>TSV Calw</v>
      </c>
      <c r="Q45" s="110">
        <v>23</v>
      </c>
      <c r="R45" s="126" t="s">
        <v>34</v>
      </c>
      <c r="S45" s="203">
        <v>19</v>
      </c>
      <c r="T45" s="126"/>
      <c r="U45" s="229" t="str">
        <f>IF(Q45="","",IF(Q45=S45,"1",IF(Q45&gt;S45,"2","0")))</f>
        <v>2</v>
      </c>
      <c r="V45" s="230" t="s">
        <v>34</v>
      </c>
      <c r="W45" s="229" t="str">
        <f>IF(S45="","",IF(S45=Q45,"1",IF(S45&gt;Q45,"2","0")))</f>
        <v>0</v>
      </c>
      <c r="X45" s="221" t="str">
        <f t="shared" si="0"/>
        <v>2</v>
      </c>
      <c r="Y45" s="221" t="str">
        <f t="shared" si="1"/>
        <v>0</v>
      </c>
      <c r="Z45" s="231"/>
      <c r="AA45" s="231"/>
      <c r="AB45" s="231"/>
    </row>
    <row r="46" spans="1:28" s="235" customFormat="1" x14ac:dyDescent="0.2">
      <c r="A46" s="225"/>
      <c r="B46" s="226"/>
      <c r="C46" s="227"/>
      <c r="D46" s="234"/>
      <c r="E46" s="227"/>
      <c r="F46" s="125"/>
      <c r="G46" s="125"/>
      <c r="H46" s="125"/>
      <c r="I46" s="125"/>
      <c r="J46" s="125"/>
      <c r="K46" s="125"/>
      <c r="L46" s="125"/>
      <c r="M46" s="125"/>
      <c r="N46" s="125"/>
      <c r="O46" s="125"/>
      <c r="P46" s="125"/>
      <c r="Q46" s="110"/>
      <c r="R46" s="126"/>
      <c r="S46" s="203"/>
      <c r="T46" s="126"/>
      <c r="U46" s="229"/>
      <c r="V46" s="230"/>
      <c r="W46" s="229"/>
      <c r="X46" s="221" t="str">
        <f t="shared" si="0"/>
        <v>0</v>
      </c>
      <c r="Y46" s="221" t="str">
        <f t="shared" si="1"/>
        <v>0</v>
      </c>
      <c r="Z46" s="231"/>
      <c r="AA46" s="231"/>
      <c r="AB46" s="231"/>
    </row>
    <row r="47" spans="1:28" s="235" customFormat="1" x14ac:dyDescent="0.2">
      <c r="A47" s="225"/>
      <c r="B47" s="226">
        <v>2</v>
      </c>
      <c r="C47" s="227" t="str">
        <f>T(C6)</f>
        <v>TV Obernhausen</v>
      </c>
      <c r="D47" s="228" t="s">
        <v>102</v>
      </c>
      <c r="E47" s="227" t="str">
        <f>T(C4)</f>
        <v>TV Unterhaugstett 3</v>
      </c>
      <c r="F47" s="125"/>
      <c r="G47" s="125"/>
      <c r="H47" s="125"/>
      <c r="I47" s="125"/>
      <c r="J47" s="125"/>
      <c r="K47" s="125"/>
      <c r="L47" s="125"/>
      <c r="M47" s="125"/>
      <c r="N47" s="125"/>
      <c r="O47" s="125"/>
      <c r="P47" s="227" t="str">
        <f>C8</f>
        <v>NLV Vaihingen</v>
      </c>
      <c r="Q47" s="110">
        <v>21</v>
      </c>
      <c r="R47" s="126" t="s">
        <v>34</v>
      </c>
      <c r="S47" s="203">
        <v>26</v>
      </c>
      <c r="T47" s="126"/>
      <c r="U47" s="229" t="str">
        <f>IF(Q47="","",IF(Q47=S47,"1",IF(Q47&gt;S47,"2","0")))</f>
        <v>0</v>
      </c>
      <c r="V47" s="230" t="s">
        <v>34</v>
      </c>
      <c r="W47" s="229" t="str">
        <f>IF(S47="","",IF(S47=Q47,"1",IF(S47&gt;Q47,"2","0")))</f>
        <v>2</v>
      </c>
      <c r="X47" s="221" t="str">
        <f t="shared" si="0"/>
        <v>0</v>
      </c>
      <c r="Y47" s="221" t="str">
        <f t="shared" si="1"/>
        <v>2</v>
      </c>
      <c r="Z47" s="134"/>
      <c r="AA47" s="231"/>
      <c r="AB47" s="231"/>
    </row>
    <row r="48" spans="1:28" s="235" customFormat="1" x14ac:dyDescent="0.2">
      <c r="A48" s="225"/>
      <c r="B48" s="236">
        <v>1</v>
      </c>
      <c r="C48" s="237" t="str">
        <f>T(C7)</f>
        <v>TSV Calw</v>
      </c>
      <c r="D48" s="238" t="s">
        <v>102</v>
      </c>
      <c r="E48" s="237" t="str">
        <f>T(C2)</f>
        <v>TV Unterhaugstett 1</v>
      </c>
      <c r="F48" s="129"/>
      <c r="G48" s="129"/>
      <c r="H48" s="129"/>
      <c r="I48" s="129"/>
      <c r="J48" s="129"/>
      <c r="K48" s="129"/>
      <c r="L48" s="129"/>
      <c r="M48" s="129"/>
      <c r="N48" s="129"/>
      <c r="O48" s="129"/>
      <c r="P48" s="237" t="str">
        <f>T(C3)</f>
        <v>TV Unterhaugstett 2</v>
      </c>
      <c r="Q48" s="110">
        <v>10</v>
      </c>
      <c r="R48" s="134" t="s">
        <v>34</v>
      </c>
      <c r="S48" s="203">
        <v>30</v>
      </c>
      <c r="T48" s="134"/>
      <c r="U48" s="229" t="str">
        <f>IF(Q48="","",IF(Q48=S48,"1",IF(Q48&gt;S48,"2","0")))</f>
        <v>0</v>
      </c>
      <c r="V48" s="230" t="s">
        <v>34</v>
      </c>
      <c r="W48" s="229" t="str">
        <f>IF(S48="","",IF(S48=Q48,"1",IF(S48&gt;Q48,"2","0")))</f>
        <v>2</v>
      </c>
      <c r="X48" s="221" t="str">
        <f t="shared" si="0"/>
        <v>0</v>
      </c>
      <c r="Y48" s="221" t="str">
        <f t="shared" si="1"/>
        <v>2</v>
      </c>
      <c r="Z48" s="231"/>
      <c r="AA48" s="231"/>
      <c r="AB48" s="231"/>
    </row>
    <row r="49" spans="1:28" x14ac:dyDescent="0.2">
      <c r="B49" s="218"/>
      <c r="C49" s="212"/>
      <c r="D49" s="219"/>
      <c r="F49" s="115"/>
      <c r="G49" s="115"/>
      <c r="H49" s="115"/>
      <c r="I49" s="115"/>
      <c r="J49" s="115"/>
      <c r="K49" s="115"/>
      <c r="L49" s="115"/>
      <c r="M49" s="115"/>
      <c r="N49" s="115"/>
      <c r="O49" s="115"/>
      <c r="P49" s="212"/>
      <c r="Q49" s="110"/>
      <c r="R49" s="110"/>
      <c r="T49" s="110"/>
      <c r="U49" s="229" t="str">
        <f t="shared" ref="U49:U50" si="4">IF(Q49="","",IF(Q49=S49,"1",IF(Q49&gt;S49,"2","0")))</f>
        <v/>
      </c>
      <c r="V49" s="221"/>
      <c r="W49" s="229" t="str">
        <f t="shared" ref="W49:W50" si="5">IF(S49="","",IF(S49=Q49,"1",IF(S49&gt;Q49,"2","0")))</f>
        <v/>
      </c>
      <c r="X49" s="221" t="str">
        <f t="shared" si="0"/>
        <v>0</v>
      </c>
      <c r="Y49" s="221" t="str">
        <f t="shared" si="1"/>
        <v>0</v>
      </c>
      <c r="Z49" s="224"/>
      <c r="AA49" s="224"/>
      <c r="AB49" s="224"/>
    </row>
    <row r="50" spans="1:28" x14ac:dyDescent="0.2">
      <c r="B50" s="218">
        <v>1</v>
      </c>
      <c r="C50" s="212" t="str">
        <f>T(C8)</f>
        <v>NLV Vaihingen</v>
      </c>
      <c r="D50" s="222" t="s">
        <v>102</v>
      </c>
      <c r="E50" s="212" t="str">
        <f>T(C7)</f>
        <v>TSV Calw</v>
      </c>
      <c r="F50" s="115"/>
      <c r="G50" s="115"/>
      <c r="H50" s="115"/>
      <c r="I50" s="115"/>
      <c r="J50" s="115"/>
      <c r="K50" s="115"/>
      <c r="L50" s="115"/>
      <c r="M50" s="115"/>
      <c r="N50" s="115"/>
      <c r="O50" s="115"/>
      <c r="P50" s="115" t="str">
        <f>T(C4)</f>
        <v>TV Unterhaugstett 3</v>
      </c>
      <c r="Q50" s="110">
        <v>30</v>
      </c>
      <c r="R50" s="203" t="s">
        <v>34</v>
      </c>
      <c r="S50" s="203">
        <v>10</v>
      </c>
      <c r="T50" s="110"/>
      <c r="U50" s="229" t="str">
        <f t="shared" si="4"/>
        <v>2</v>
      </c>
      <c r="V50" s="223" t="s">
        <v>34</v>
      </c>
      <c r="W50" s="229" t="str">
        <f t="shared" si="5"/>
        <v>0</v>
      </c>
      <c r="X50" s="221" t="str">
        <f t="shared" si="0"/>
        <v>2</v>
      </c>
      <c r="Y50" s="221" t="str">
        <f t="shared" si="1"/>
        <v>0</v>
      </c>
      <c r="Z50" s="224"/>
      <c r="AA50" s="224"/>
      <c r="AB50" s="224"/>
    </row>
    <row r="51" spans="1:28" x14ac:dyDescent="0.2">
      <c r="B51" s="218"/>
      <c r="C51" s="212"/>
      <c r="D51" s="219"/>
      <c r="F51" s="115"/>
      <c r="G51" s="115"/>
      <c r="H51" s="115"/>
      <c r="I51" s="115"/>
      <c r="J51" s="115"/>
      <c r="K51" s="115"/>
      <c r="L51" s="115"/>
      <c r="M51" s="115"/>
      <c r="N51" s="115"/>
      <c r="O51" s="115"/>
      <c r="P51" s="212"/>
      <c r="Q51" s="110"/>
      <c r="R51" s="110"/>
      <c r="S51" s="110"/>
      <c r="T51" s="110"/>
      <c r="U51" s="220"/>
      <c r="V51" s="221"/>
      <c r="W51" s="220"/>
      <c r="X51" s="221" t="str">
        <f t="shared" si="0"/>
        <v>0</v>
      </c>
      <c r="Y51" s="221" t="str">
        <f t="shared" si="1"/>
        <v>0</v>
      </c>
      <c r="Z51" s="224"/>
      <c r="AA51" s="224"/>
      <c r="AB51" s="224"/>
    </row>
    <row r="52" spans="1:28" x14ac:dyDescent="0.2">
      <c r="B52" s="218"/>
      <c r="C52" s="212"/>
      <c r="D52" s="219"/>
      <c r="F52" s="115"/>
      <c r="G52" s="115"/>
      <c r="H52" s="115"/>
      <c r="I52" s="115"/>
      <c r="J52" s="115"/>
      <c r="K52" s="115"/>
      <c r="L52" s="115"/>
      <c r="M52" s="115"/>
      <c r="N52" s="115"/>
      <c r="O52" s="115"/>
      <c r="P52" s="212"/>
      <c r="Q52" s="110"/>
      <c r="R52" s="110"/>
      <c r="S52" s="110"/>
      <c r="T52" s="110"/>
      <c r="U52" s="220"/>
      <c r="V52" s="221"/>
      <c r="W52" s="220"/>
      <c r="X52" s="221" t="str">
        <f t="shared" si="0"/>
        <v>0</v>
      </c>
      <c r="Y52" s="221" t="str">
        <f t="shared" si="1"/>
        <v>0</v>
      </c>
      <c r="Z52" s="224"/>
      <c r="AA52" s="224"/>
      <c r="AB52" s="224"/>
    </row>
    <row r="53" spans="1:28" x14ac:dyDescent="0.2">
      <c r="U53" s="221"/>
      <c r="V53" s="221"/>
      <c r="W53" s="221"/>
      <c r="X53" s="221" t="str">
        <f t="shared" si="0"/>
        <v>0</v>
      </c>
      <c r="Y53" s="221" t="str">
        <f t="shared" si="1"/>
        <v>0</v>
      </c>
      <c r="Z53" s="224"/>
      <c r="AA53" s="224"/>
      <c r="AB53" s="224"/>
    </row>
    <row r="54" spans="1:28" x14ac:dyDescent="0.2">
      <c r="B54" s="218"/>
      <c r="C54" s="212"/>
      <c r="D54" s="219"/>
      <c r="F54" s="115"/>
      <c r="G54" s="115"/>
      <c r="H54" s="115"/>
      <c r="I54" s="115"/>
      <c r="J54" s="115"/>
      <c r="K54" s="115"/>
      <c r="L54" s="115"/>
      <c r="M54" s="115"/>
      <c r="N54" s="115"/>
      <c r="O54" s="115"/>
      <c r="P54" s="212"/>
      <c r="Q54" s="110"/>
      <c r="R54" s="110"/>
      <c r="S54" s="110"/>
      <c r="T54" s="110"/>
      <c r="U54" s="220"/>
      <c r="V54" s="221"/>
      <c r="W54" s="220"/>
      <c r="X54" s="221" t="str">
        <f t="shared" si="0"/>
        <v>0</v>
      </c>
      <c r="Y54" s="221" t="str">
        <f t="shared" si="1"/>
        <v>0</v>
      </c>
      <c r="Z54" s="224"/>
      <c r="AA54" s="224"/>
      <c r="AB54" s="224"/>
    </row>
    <row r="55" spans="1:28" x14ac:dyDescent="0.2">
      <c r="B55" s="218"/>
      <c r="C55" s="212"/>
      <c r="D55" s="219"/>
      <c r="F55" s="115"/>
      <c r="G55" s="115"/>
      <c r="H55" s="115"/>
      <c r="I55" s="115"/>
      <c r="J55" s="115"/>
      <c r="K55" s="115"/>
      <c r="L55" s="115"/>
      <c r="M55" s="115"/>
      <c r="N55" s="115"/>
      <c r="O55" s="115"/>
      <c r="P55" s="212"/>
      <c r="Q55" s="110"/>
      <c r="R55" s="110"/>
      <c r="S55" s="110"/>
      <c r="T55" s="110"/>
      <c r="U55" s="220"/>
      <c r="V55" s="221"/>
      <c r="W55" s="220"/>
      <c r="X55" s="221" t="str">
        <f t="shared" si="0"/>
        <v>0</v>
      </c>
      <c r="Y55" s="221" t="str">
        <f t="shared" si="1"/>
        <v>0</v>
      </c>
      <c r="Z55" s="224"/>
      <c r="AA55" s="224"/>
      <c r="AB55" s="224"/>
    </row>
    <row r="56" spans="1:28" x14ac:dyDescent="0.2">
      <c r="B56" s="218"/>
      <c r="C56" s="212"/>
      <c r="D56" s="219"/>
      <c r="F56" s="115"/>
      <c r="G56" s="115"/>
      <c r="H56" s="115"/>
      <c r="I56" s="115"/>
      <c r="J56" s="115"/>
      <c r="K56" s="115"/>
      <c r="L56" s="115"/>
      <c r="M56" s="115"/>
      <c r="N56" s="115"/>
      <c r="O56" s="115"/>
      <c r="P56" s="212"/>
      <c r="Q56" s="110"/>
      <c r="R56" s="110"/>
      <c r="S56" s="110"/>
      <c r="T56" s="110"/>
      <c r="U56" s="220"/>
      <c r="V56" s="221"/>
      <c r="W56" s="220"/>
      <c r="X56" s="221" t="str">
        <f t="shared" si="0"/>
        <v>0</v>
      </c>
      <c r="Y56" s="221" t="str">
        <f t="shared" si="1"/>
        <v>0</v>
      </c>
      <c r="Z56" s="224"/>
      <c r="AA56" s="224"/>
      <c r="AB56" s="224"/>
    </row>
    <row r="57" spans="1:28" x14ac:dyDescent="0.2">
      <c r="B57" s="218"/>
      <c r="C57" s="212"/>
      <c r="D57" s="219"/>
      <c r="F57" s="115"/>
      <c r="G57" s="115"/>
      <c r="H57" s="115"/>
      <c r="I57" s="115"/>
      <c r="J57" s="115"/>
      <c r="K57" s="115"/>
      <c r="L57" s="115"/>
      <c r="M57" s="115"/>
      <c r="N57" s="115"/>
      <c r="O57" s="115"/>
      <c r="P57" s="212"/>
      <c r="Q57" s="110"/>
      <c r="R57" s="110"/>
      <c r="S57" s="110"/>
      <c r="T57" s="110"/>
      <c r="U57" s="220"/>
      <c r="V57" s="221"/>
      <c r="W57" s="220"/>
      <c r="X57" s="221" t="str">
        <f t="shared" si="0"/>
        <v>0</v>
      </c>
      <c r="Y57" s="221" t="str">
        <f t="shared" si="1"/>
        <v>0</v>
      </c>
      <c r="Z57" s="224"/>
      <c r="AA57" s="224"/>
      <c r="AB57" s="224"/>
    </row>
    <row r="58" spans="1:28" x14ac:dyDescent="0.2">
      <c r="B58" s="218"/>
      <c r="C58" s="212"/>
      <c r="D58" s="219"/>
      <c r="F58" s="115"/>
      <c r="G58" s="115"/>
      <c r="H58" s="115"/>
      <c r="I58" s="115"/>
      <c r="J58" s="115"/>
      <c r="K58" s="115"/>
      <c r="L58" s="115"/>
      <c r="M58" s="115"/>
      <c r="N58" s="115"/>
      <c r="O58" s="115"/>
      <c r="P58" s="212"/>
      <c r="Q58" s="110"/>
      <c r="R58" s="110"/>
      <c r="S58" s="110"/>
      <c r="T58" s="110"/>
      <c r="U58" s="220"/>
      <c r="V58" s="221"/>
      <c r="W58" s="220"/>
      <c r="X58" s="221" t="str">
        <f t="shared" si="0"/>
        <v>0</v>
      </c>
      <c r="Y58" s="221" t="str">
        <f t="shared" si="1"/>
        <v>0</v>
      </c>
      <c r="Z58" s="224"/>
      <c r="AA58" s="224"/>
      <c r="AB58" s="224"/>
    </row>
    <row r="59" spans="1:28" x14ac:dyDescent="0.2">
      <c r="B59" s="218"/>
      <c r="C59" s="212"/>
      <c r="D59" s="219"/>
      <c r="F59" s="115"/>
      <c r="G59" s="115"/>
      <c r="H59" s="115"/>
      <c r="I59" s="115"/>
      <c r="J59" s="115"/>
      <c r="K59" s="115"/>
      <c r="L59" s="115"/>
      <c r="M59" s="115"/>
      <c r="N59" s="115"/>
      <c r="O59" s="115"/>
      <c r="P59" s="212"/>
      <c r="Q59" s="110"/>
      <c r="R59" s="110"/>
      <c r="S59" s="110"/>
      <c r="T59" s="110"/>
      <c r="U59" s="220"/>
      <c r="V59" s="221"/>
      <c r="W59" s="220"/>
      <c r="X59" s="221" t="str">
        <f t="shared" si="0"/>
        <v>0</v>
      </c>
      <c r="Y59" s="221" t="str">
        <f t="shared" si="1"/>
        <v>0</v>
      </c>
      <c r="Z59" s="224"/>
      <c r="AA59" s="224"/>
      <c r="AB59" s="224"/>
    </row>
    <row r="60" spans="1:28" x14ac:dyDescent="0.2">
      <c r="B60" s="218"/>
      <c r="C60" s="212"/>
      <c r="D60" s="219"/>
      <c r="F60" s="115"/>
      <c r="G60" s="115"/>
      <c r="H60" s="115"/>
      <c r="I60" s="115"/>
      <c r="J60" s="115"/>
      <c r="K60" s="115"/>
      <c r="L60" s="115"/>
      <c r="M60" s="115"/>
      <c r="N60" s="115"/>
      <c r="O60" s="115"/>
      <c r="P60" s="212"/>
      <c r="Q60" s="110"/>
      <c r="R60" s="110"/>
      <c r="S60" s="110"/>
      <c r="T60" s="110"/>
      <c r="U60" s="220"/>
      <c r="V60" s="221"/>
      <c r="W60" s="220"/>
      <c r="X60" s="221" t="str">
        <f t="shared" si="0"/>
        <v>0</v>
      </c>
      <c r="Y60" s="221" t="str">
        <f t="shared" si="1"/>
        <v>0</v>
      </c>
      <c r="Z60" s="224"/>
      <c r="AA60" s="224"/>
      <c r="AB60" s="224"/>
    </row>
    <row r="61" spans="1:28" x14ac:dyDescent="0.2">
      <c r="B61" s="206"/>
      <c r="C61" s="212"/>
      <c r="D61" s="219"/>
      <c r="F61" s="212"/>
      <c r="G61" s="212"/>
      <c r="H61" s="212"/>
      <c r="I61" s="212"/>
      <c r="J61" s="212"/>
      <c r="K61" s="212"/>
      <c r="L61" s="212"/>
      <c r="M61" s="212"/>
      <c r="N61" s="212"/>
      <c r="O61" s="212"/>
      <c r="P61" s="212"/>
      <c r="Q61" s="110"/>
      <c r="R61" s="110"/>
      <c r="S61" s="110"/>
      <c r="T61" s="110"/>
      <c r="U61" s="223"/>
      <c r="V61" s="221"/>
      <c r="W61" s="223"/>
      <c r="X61" s="221" t="str">
        <f t="shared" si="0"/>
        <v>0</v>
      </c>
      <c r="Y61" s="221" t="str">
        <f t="shared" si="1"/>
        <v>0</v>
      </c>
      <c r="Z61" s="224"/>
      <c r="AA61" s="224"/>
      <c r="AB61" s="224"/>
    </row>
    <row r="62" spans="1:28" s="205" customFormat="1" x14ac:dyDescent="0.2">
      <c r="A62" s="207" t="s">
        <v>22</v>
      </c>
      <c r="B62" s="208"/>
      <c r="C62" s="213" t="s">
        <v>152</v>
      </c>
      <c r="D62" s="217"/>
      <c r="Q62" s="204"/>
      <c r="R62" s="204"/>
      <c r="S62" s="204"/>
      <c r="T62" s="204"/>
      <c r="U62" s="239"/>
      <c r="V62" s="239"/>
      <c r="W62" s="239"/>
      <c r="X62" s="221" t="str">
        <f t="shared" si="0"/>
        <v>0</v>
      </c>
      <c r="Y62" s="221" t="str">
        <f t="shared" si="1"/>
        <v>0</v>
      </c>
      <c r="Z62" s="240"/>
      <c r="AA62" s="240"/>
      <c r="AB62" s="240"/>
    </row>
    <row r="63" spans="1:28" s="205" customFormat="1" x14ac:dyDescent="0.2">
      <c r="A63" s="207" t="s">
        <v>23</v>
      </c>
      <c r="B63" s="208"/>
      <c r="C63" s="241" t="s">
        <v>153</v>
      </c>
      <c r="D63" s="217"/>
      <c r="E63" s="215"/>
      <c r="F63" s="215"/>
      <c r="G63" s="215"/>
      <c r="H63" s="215"/>
      <c r="I63" s="215"/>
      <c r="J63" s="215"/>
      <c r="K63" s="215"/>
      <c r="L63" s="215"/>
      <c r="M63" s="215"/>
      <c r="N63" s="215"/>
      <c r="O63" s="215"/>
      <c r="Q63" s="204"/>
      <c r="R63" s="204"/>
      <c r="S63" s="204"/>
      <c r="T63" s="204"/>
      <c r="U63" s="239"/>
      <c r="V63" s="239"/>
      <c r="W63" s="239"/>
      <c r="X63" s="221" t="str">
        <f t="shared" si="0"/>
        <v>0</v>
      </c>
      <c r="Y63" s="221" t="str">
        <f t="shared" si="1"/>
        <v>0</v>
      </c>
      <c r="Z63" s="240"/>
      <c r="AA63" s="240"/>
      <c r="AB63" s="240"/>
    </row>
    <row r="64" spans="1:28" s="205" customFormat="1" x14ac:dyDescent="0.2">
      <c r="A64" s="207" t="s">
        <v>24</v>
      </c>
      <c r="B64" s="208"/>
      <c r="C64" s="12" t="s">
        <v>6</v>
      </c>
      <c r="D64" s="217"/>
      <c r="Q64" s="204"/>
      <c r="R64" s="204"/>
      <c r="S64" s="204"/>
      <c r="T64" s="204"/>
      <c r="U64" s="239"/>
      <c r="V64" s="239"/>
      <c r="W64" s="239"/>
      <c r="X64" s="221" t="str">
        <f t="shared" si="0"/>
        <v>0</v>
      </c>
      <c r="Y64" s="221" t="str">
        <f t="shared" si="1"/>
        <v>0</v>
      </c>
      <c r="Z64" s="240"/>
      <c r="AA64" s="240"/>
      <c r="AB64" s="240"/>
    </row>
    <row r="65" spans="1:28" s="205" customFormat="1" x14ac:dyDescent="0.2">
      <c r="A65" s="207" t="s">
        <v>25</v>
      </c>
      <c r="B65" s="208"/>
      <c r="C65" s="12" t="s">
        <v>103</v>
      </c>
      <c r="D65" s="217"/>
      <c r="Q65" s="204"/>
      <c r="R65" s="204"/>
      <c r="S65" s="204"/>
      <c r="T65" s="204"/>
      <c r="U65" s="239"/>
      <c r="V65" s="239"/>
      <c r="W65" s="239"/>
      <c r="X65" s="221" t="str">
        <f t="shared" si="0"/>
        <v>0</v>
      </c>
      <c r="Y65" s="221" t="str">
        <f t="shared" si="1"/>
        <v>0</v>
      </c>
      <c r="Z65" s="240"/>
      <c r="AA65" s="240"/>
      <c r="AB65" s="240"/>
    </row>
    <row r="66" spans="1:28" s="205" customFormat="1" x14ac:dyDescent="0.2">
      <c r="A66" s="207" t="s">
        <v>100</v>
      </c>
      <c r="B66" s="208"/>
      <c r="C66" s="4" t="s">
        <v>154</v>
      </c>
      <c r="D66" s="217"/>
      <c r="Q66" s="204"/>
      <c r="R66" s="204"/>
      <c r="S66" s="204"/>
      <c r="T66" s="204"/>
      <c r="U66" s="239"/>
      <c r="V66" s="239"/>
      <c r="W66" s="239"/>
      <c r="X66" s="221" t="str">
        <f t="shared" si="0"/>
        <v>0</v>
      </c>
      <c r="Y66" s="221" t="str">
        <f t="shared" si="1"/>
        <v>0</v>
      </c>
      <c r="Z66" s="240"/>
      <c r="AA66" s="240"/>
      <c r="AB66" s="240"/>
    </row>
    <row r="67" spans="1:28" s="205" customFormat="1" x14ac:dyDescent="0.2">
      <c r="A67" s="207" t="s">
        <v>101</v>
      </c>
      <c r="B67" s="208"/>
      <c r="D67" s="217"/>
      <c r="Q67" s="204"/>
      <c r="R67" s="204"/>
      <c r="S67" s="204"/>
      <c r="T67" s="204"/>
      <c r="U67" s="239"/>
      <c r="V67" s="239"/>
      <c r="W67" s="239"/>
      <c r="X67" s="221" t="str">
        <f t="shared" si="0"/>
        <v>0</v>
      </c>
      <c r="Y67" s="221" t="str">
        <f t="shared" si="1"/>
        <v>0</v>
      </c>
      <c r="Z67" s="240"/>
      <c r="AA67" s="240"/>
      <c r="AB67" s="240"/>
    </row>
    <row r="68" spans="1:28" s="205" customFormat="1" x14ac:dyDescent="0.2">
      <c r="A68" s="207" t="s">
        <v>26</v>
      </c>
      <c r="B68" s="208"/>
      <c r="C68" s="205" t="s">
        <v>35</v>
      </c>
      <c r="D68" s="217"/>
      <c r="Q68" s="204"/>
      <c r="R68" s="204"/>
      <c r="S68" s="204"/>
      <c r="T68" s="204"/>
      <c r="U68" s="239"/>
      <c r="V68" s="239"/>
      <c r="W68" s="239"/>
      <c r="X68" s="221" t="str">
        <f t="shared" si="0"/>
        <v>0</v>
      </c>
      <c r="Y68" s="221" t="str">
        <f t="shared" si="1"/>
        <v>0</v>
      </c>
      <c r="Z68" s="240"/>
      <c r="AA68" s="240"/>
      <c r="AB68" s="240"/>
    </row>
    <row r="69" spans="1:28" s="205" customFormat="1" x14ac:dyDescent="0.2">
      <c r="A69" s="207"/>
      <c r="B69" s="208"/>
      <c r="D69" s="217"/>
      <c r="Q69" s="204"/>
      <c r="R69" s="204"/>
      <c r="S69" s="204"/>
      <c r="T69" s="204"/>
      <c r="U69" s="239"/>
      <c r="V69" s="239"/>
      <c r="W69" s="239"/>
      <c r="X69" s="221" t="str">
        <f t="shared" si="0"/>
        <v>0</v>
      </c>
      <c r="Y69" s="221" t="str">
        <f t="shared" si="1"/>
        <v>0</v>
      </c>
      <c r="Z69" s="240"/>
      <c r="AA69" s="240"/>
      <c r="AB69" s="240"/>
    </row>
    <row r="70" spans="1:28" s="164" customFormat="1" x14ac:dyDescent="0.2">
      <c r="A70" s="201" t="s">
        <v>27</v>
      </c>
      <c r="B70" s="216" t="s">
        <v>28</v>
      </c>
      <c r="C70" s="204" t="s">
        <v>29</v>
      </c>
      <c r="D70" s="217"/>
      <c r="E70" s="205" t="s">
        <v>30</v>
      </c>
      <c r="F70" s="204"/>
      <c r="G70" s="204"/>
      <c r="H70" s="204"/>
      <c r="I70" s="204"/>
      <c r="J70" s="204"/>
      <c r="K70" s="204"/>
      <c r="L70" s="204"/>
      <c r="M70" s="204"/>
      <c r="N70" s="204"/>
      <c r="O70" s="204"/>
      <c r="P70" s="204" t="s">
        <v>31</v>
      </c>
      <c r="Q70" s="206"/>
      <c r="R70" s="204" t="s">
        <v>32</v>
      </c>
      <c r="S70" s="204"/>
      <c r="T70" s="204"/>
      <c r="U70" s="239"/>
      <c r="V70" s="239" t="s">
        <v>33</v>
      </c>
      <c r="W70" s="239"/>
      <c r="X70" s="221" t="str">
        <f t="shared" si="0"/>
        <v>0</v>
      </c>
      <c r="Y70" s="221" t="str">
        <f t="shared" si="1"/>
        <v>0</v>
      </c>
      <c r="Z70" s="214"/>
      <c r="AA70" s="214"/>
      <c r="AB70" s="214"/>
    </row>
    <row r="71" spans="1:28" s="164" customFormat="1" x14ac:dyDescent="0.2">
      <c r="A71" s="201" t="s">
        <v>148</v>
      </c>
      <c r="B71" s="216"/>
      <c r="C71" s="204"/>
      <c r="D71" s="217"/>
      <c r="E71" s="205"/>
      <c r="F71" s="204"/>
      <c r="G71" s="204"/>
      <c r="H71" s="204"/>
      <c r="I71" s="204"/>
      <c r="J71" s="204"/>
      <c r="K71" s="204"/>
      <c r="L71" s="204"/>
      <c r="M71" s="204"/>
      <c r="N71" s="204"/>
      <c r="O71" s="204"/>
      <c r="P71" s="204"/>
      <c r="Q71" s="204"/>
      <c r="R71" s="204"/>
      <c r="S71" s="204"/>
      <c r="T71" s="204"/>
      <c r="U71" s="239"/>
      <c r="V71" s="239"/>
      <c r="W71" s="239"/>
      <c r="X71" s="221" t="str">
        <f t="shared" si="0"/>
        <v>0</v>
      </c>
      <c r="Y71" s="221" t="str">
        <f t="shared" si="1"/>
        <v>0</v>
      </c>
      <c r="Z71" s="214"/>
      <c r="AA71" s="214"/>
      <c r="AB71" s="214"/>
    </row>
    <row r="72" spans="1:28" s="111" customFormat="1" x14ac:dyDescent="0.2">
      <c r="A72" s="201" t="str">
        <f>T($C$64)</f>
        <v>10 Uhr</v>
      </c>
      <c r="B72" s="218">
        <v>1</v>
      </c>
      <c r="C72" s="212" t="str">
        <f>T(C2)</f>
        <v>TV Unterhaugstett 1</v>
      </c>
      <c r="D72" s="219" t="s">
        <v>102</v>
      </c>
      <c r="E72" s="212" t="str">
        <f>T(C3)</f>
        <v>TV Unterhaugstett 2</v>
      </c>
      <c r="F72" s="212"/>
      <c r="G72" s="212"/>
      <c r="H72" s="212"/>
      <c r="I72" s="212"/>
      <c r="J72" s="212"/>
      <c r="K72" s="212"/>
      <c r="L72" s="212"/>
      <c r="M72" s="212"/>
      <c r="N72" s="212"/>
      <c r="O72" s="212"/>
      <c r="P72" s="212" t="str">
        <f>T(C6)</f>
        <v>TV Obernhausen</v>
      </c>
      <c r="Q72" s="203">
        <v>18</v>
      </c>
      <c r="R72" s="110" t="s">
        <v>34</v>
      </c>
      <c r="S72" s="203">
        <v>21</v>
      </c>
      <c r="T72" s="110"/>
      <c r="U72" s="220" t="str">
        <f>IF(Q72="","",IF(Q72=S72,"1",IF(Q72&gt;S72,"2","0")))</f>
        <v>0</v>
      </c>
      <c r="V72" s="221" t="s">
        <v>34</v>
      </c>
      <c r="W72" s="220" t="str">
        <f>IF(Q72="","",IF(S72=Q72,"1",IF(S72&gt;Q72,"2","0")))</f>
        <v>2</v>
      </c>
      <c r="X72" s="221" t="str">
        <f t="shared" si="0"/>
        <v>0</v>
      </c>
      <c r="Y72" s="221" t="str">
        <f t="shared" si="1"/>
        <v>2</v>
      </c>
      <c r="Z72" s="138"/>
      <c r="AA72" s="138"/>
      <c r="AB72" s="138"/>
    </row>
    <row r="73" spans="1:28" s="111" customFormat="1" x14ac:dyDescent="0.2">
      <c r="A73" s="201"/>
      <c r="B73" s="203">
        <v>2</v>
      </c>
      <c r="C73" s="212" t="str">
        <f>T(C4)</f>
        <v>TV Unterhaugstett 3</v>
      </c>
      <c r="D73" s="219" t="s">
        <v>102</v>
      </c>
      <c r="E73" s="212" t="str">
        <f>T(C5)</f>
        <v>TV Unterhaugstett 4</v>
      </c>
      <c r="F73" s="212"/>
      <c r="G73" s="212"/>
      <c r="H73" s="212"/>
      <c r="I73" s="212"/>
      <c r="J73" s="212"/>
      <c r="K73" s="212"/>
      <c r="L73" s="212"/>
      <c r="M73" s="212"/>
      <c r="N73" s="212"/>
      <c r="O73" s="212"/>
      <c r="P73" s="212" t="str">
        <f>T(C7)</f>
        <v>TSV Calw</v>
      </c>
      <c r="Q73" s="203">
        <v>29</v>
      </c>
      <c r="R73" s="110" t="s">
        <v>34</v>
      </c>
      <c r="S73" s="203">
        <v>13</v>
      </c>
      <c r="T73" s="110"/>
      <c r="U73" s="220" t="str">
        <f>IF(Q73="","",IF(Q73=S73,"1",IF(Q73&gt;S73,"2","0")))</f>
        <v>2</v>
      </c>
      <c r="V73" s="221" t="s">
        <v>34</v>
      </c>
      <c r="W73" s="220" t="str">
        <f>IF(Q73="","",IF(S73=Q73,"1",IF(S73&gt;Q73,"2","0")))</f>
        <v>0</v>
      </c>
      <c r="X73" s="221" t="str">
        <f t="shared" si="0"/>
        <v>2</v>
      </c>
      <c r="Y73" s="221" t="str">
        <f t="shared" si="1"/>
        <v>0</v>
      </c>
      <c r="Z73" s="138"/>
      <c r="AA73" s="138"/>
      <c r="AB73" s="138"/>
    </row>
    <row r="74" spans="1:28" s="111" customFormat="1" x14ac:dyDescent="0.2">
      <c r="A74" s="201"/>
      <c r="B74" s="203"/>
      <c r="C74" s="212"/>
      <c r="D74" s="219"/>
      <c r="E74" s="212"/>
      <c r="F74" s="212"/>
      <c r="G74" s="212"/>
      <c r="H74" s="212"/>
      <c r="I74" s="212"/>
      <c r="J74" s="212"/>
      <c r="K74" s="212"/>
      <c r="L74" s="212"/>
      <c r="M74" s="212"/>
      <c r="N74" s="212"/>
      <c r="O74" s="212"/>
      <c r="P74" s="212"/>
      <c r="Q74" s="203"/>
      <c r="R74" s="110"/>
      <c r="S74" s="203"/>
      <c r="T74" s="110"/>
      <c r="U74" s="220"/>
      <c r="V74" s="221"/>
      <c r="W74" s="220"/>
      <c r="X74" s="221" t="str">
        <f t="shared" si="0"/>
        <v>0</v>
      </c>
      <c r="Y74" s="221" t="str">
        <f t="shared" si="1"/>
        <v>0</v>
      </c>
      <c r="Z74" s="138"/>
      <c r="AA74" s="138"/>
      <c r="AB74" s="138"/>
    </row>
    <row r="75" spans="1:28" s="111" customFormat="1" x14ac:dyDescent="0.2">
      <c r="A75" s="201"/>
      <c r="B75" s="218">
        <v>1</v>
      </c>
      <c r="C75" s="212" t="str">
        <f>T(C6)</f>
        <v>TV Obernhausen</v>
      </c>
      <c r="D75" s="219" t="s">
        <v>102</v>
      </c>
      <c r="E75" s="212" t="str">
        <f>T(C7)</f>
        <v>TSV Calw</v>
      </c>
      <c r="F75" s="212"/>
      <c r="G75" s="212"/>
      <c r="H75" s="212"/>
      <c r="I75" s="212"/>
      <c r="J75" s="212"/>
      <c r="K75" s="212"/>
      <c r="L75" s="212"/>
      <c r="M75" s="212"/>
      <c r="N75" s="212"/>
      <c r="O75" s="212"/>
      <c r="P75" s="115" t="str">
        <f>T(C5)</f>
        <v>TV Unterhaugstett 4</v>
      </c>
      <c r="Q75" s="203">
        <v>30</v>
      </c>
      <c r="R75" s="110" t="s">
        <v>34</v>
      </c>
      <c r="S75" s="203">
        <v>10</v>
      </c>
      <c r="T75" s="110"/>
      <c r="U75" s="220" t="str">
        <f>IF(Q75="","",IF(Q75=S75,"1",IF(Q75&gt;S75,"2","0")))</f>
        <v>2</v>
      </c>
      <c r="V75" s="221" t="s">
        <v>34</v>
      </c>
      <c r="W75" s="220" t="str">
        <f>IF(S75="","",IF(S75=Q75,"1",IF(S75&gt;Q75,"2","0")))</f>
        <v>0</v>
      </c>
      <c r="X75" s="221" t="str">
        <f t="shared" si="0"/>
        <v>2</v>
      </c>
      <c r="Y75" s="221" t="str">
        <f t="shared" si="1"/>
        <v>0</v>
      </c>
      <c r="Z75" s="138"/>
      <c r="AA75" s="138"/>
      <c r="AB75" s="138"/>
    </row>
    <row r="76" spans="1:28" s="111" customFormat="1" x14ac:dyDescent="0.2">
      <c r="A76" s="206"/>
      <c r="B76" s="218">
        <v>2</v>
      </c>
      <c r="C76" s="115" t="str">
        <f>T(C8)</f>
        <v>NLV Vaihingen</v>
      </c>
      <c r="D76" s="222" t="s">
        <v>102</v>
      </c>
      <c r="E76" s="212" t="str">
        <f>T(C2)</f>
        <v>TV Unterhaugstett 1</v>
      </c>
      <c r="F76" s="115"/>
      <c r="G76" s="115"/>
      <c r="H76" s="115"/>
      <c r="I76" s="115"/>
      <c r="J76" s="115"/>
      <c r="K76" s="115"/>
      <c r="L76" s="115"/>
      <c r="M76" s="115"/>
      <c r="N76" s="115"/>
      <c r="O76" s="115"/>
      <c r="P76" s="115" t="str">
        <f>T(C3)</f>
        <v>TV Unterhaugstett 2</v>
      </c>
      <c r="Q76" s="203">
        <v>14</v>
      </c>
      <c r="R76" s="110" t="s">
        <v>34</v>
      </c>
      <c r="S76" s="203">
        <v>24</v>
      </c>
      <c r="T76" s="110"/>
      <c r="U76" s="220" t="str">
        <f>IF(Q76="","",IF(Q76=S76,"1",IF(Q76&gt;S76,"2","0")))</f>
        <v>0</v>
      </c>
      <c r="V76" s="223" t="s">
        <v>34</v>
      </c>
      <c r="W76" s="220" t="str">
        <f>IF(S76="","",IF(S76=Q76,"1",IF(S76&gt;Q76,"2","0")))</f>
        <v>2</v>
      </c>
      <c r="X76" s="221" t="str">
        <f t="shared" si="0"/>
        <v>0</v>
      </c>
      <c r="Y76" s="221" t="str">
        <f t="shared" si="1"/>
        <v>2</v>
      </c>
      <c r="Z76" s="138"/>
      <c r="AA76" s="138"/>
      <c r="AB76" s="138"/>
    </row>
    <row r="77" spans="1:28" s="111" customFormat="1" x14ac:dyDescent="0.2">
      <c r="A77" s="206"/>
      <c r="B77" s="218"/>
      <c r="C77" s="212"/>
      <c r="D77" s="222"/>
      <c r="E77" s="212"/>
      <c r="F77" s="115"/>
      <c r="G77" s="115"/>
      <c r="H77" s="115"/>
      <c r="I77" s="115"/>
      <c r="J77" s="115"/>
      <c r="K77" s="115"/>
      <c r="L77" s="115"/>
      <c r="M77" s="115"/>
      <c r="N77" s="115"/>
      <c r="O77" s="115"/>
      <c r="P77" s="212"/>
      <c r="Q77" s="203"/>
      <c r="R77" s="110"/>
      <c r="S77" s="203"/>
      <c r="T77" s="110"/>
      <c r="U77" s="220"/>
      <c r="V77" s="221"/>
      <c r="W77" s="220"/>
      <c r="X77" s="221" t="str">
        <f t="shared" si="0"/>
        <v>0</v>
      </c>
      <c r="Y77" s="221" t="str">
        <f t="shared" si="1"/>
        <v>0</v>
      </c>
      <c r="Z77" s="138"/>
      <c r="AA77" s="138"/>
      <c r="AB77" s="138"/>
    </row>
    <row r="78" spans="1:28" s="111" customFormat="1" x14ac:dyDescent="0.2">
      <c r="A78" s="201"/>
      <c r="B78" s="218">
        <v>1</v>
      </c>
      <c r="C78" s="212" t="str">
        <f>T(C2)</f>
        <v>TV Unterhaugstett 1</v>
      </c>
      <c r="D78" s="219" t="s">
        <v>102</v>
      </c>
      <c r="E78" s="212" t="str">
        <f>T(C4)</f>
        <v>TV Unterhaugstett 3</v>
      </c>
      <c r="F78" s="115"/>
      <c r="G78" s="115"/>
      <c r="H78" s="115"/>
      <c r="I78" s="115"/>
      <c r="J78" s="115"/>
      <c r="K78" s="115"/>
      <c r="L78" s="115"/>
      <c r="M78" s="115"/>
      <c r="N78" s="115"/>
      <c r="O78" s="115"/>
      <c r="P78" s="115" t="str">
        <f>T(C8)</f>
        <v>NLV Vaihingen</v>
      </c>
      <c r="Q78" s="203">
        <v>24</v>
      </c>
      <c r="R78" s="110" t="s">
        <v>34</v>
      </c>
      <c r="S78" s="203">
        <v>12</v>
      </c>
      <c r="T78" s="110"/>
      <c r="U78" s="220" t="str">
        <f>IF(Q78="","",IF(Q78=S78,"1",IF(Q78&gt;S78,"2","0")))</f>
        <v>2</v>
      </c>
      <c r="V78" s="221" t="s">
        <v>34</v>
      </c>
      <c r="W78" s="220" t="str">
        <f>IF(S78="","",IF(S78=Q78,"1",IF(S78&gt;Q78,"2","0")))</f>
        <v>0</v>
      </c>
      <c r="X78" s="221" t="str">
        <f t="shared" si="0"/>
        <v>2</v>
      </c>
      <c r="Y78" s="221" t="str">
        <f t="shared" si="1"/>
        <v>0</v>
      </c>
      <c r="Z78" s="138"/>
      <c r="AA78" s="138"/>
      <c r="AB78" s="138"/>
    </row>
    <row r="79" spans="1:28" s="111" customFormat="1" x14ac:dyDescent="0.2">
      <c r="A79" s="201"/>
      <c r="B79" s="218">
        <v>2</v>
      </c>
      <c r="C79" s="212" t="str">
        <f>T(C7)</f>
        <v>TSV Calw</v>
      </c>
      <c r="D79" s="219" t="s">
        <v>102</v>
      </c>
      <c r="E79" s="212" t="str">
        <f>T(C5)</f>
        <v>TV Unterhaugstett 4</v>
      </c>
      <c r="F79" s="212"/>
      <c r="G79" s="212"/>
      <c r="H79" s="212"/>
      <c r="I79" s="212"/>
      <c r="J79" s="212"/>
      <c r="K79" s="212"/>
      <c r="L79" s="212"/>
      <c r="M79" s="212"/>
      <c r="N79" s="212"/>
      <c r="O79" s="212"/>
      <c r="P79" s="212" t="str">
        <f>T(C6)</f>
        <v>TV Obernhausen</v>
      </c>
      <c r="Q79" s="203">
        <v>10</v>
      </c>
      <c r="R79" s="110" t="s">
        <v>34</v>
      </c>
      <c r="S79" s="203">
        <v>30</v>
      </c>
      <c r="T79" s="110"/>
      <c r="U79" s="220" t="str">
        <f>IF(Q79="","",IF(Q79=S79,"1",IF(Q79&gt;S79,"2","0")))</f>
        <v>0</v>
      </c>
      <c r="V79" s="221" t="s">
        <v>34</v>
      </c>
      <c r="W79" s="220" t="str">
        <f>IF(S79="","",IF(S79=Q79,"1",IF(S79&gt;Q79,"2","0")))</f>
        <v>2</v>
      </c>
      <c r="X79" s="221" t="str">
        <f t="shared" si="0"/>
        <v>0</v>
      </c>
      <c r="Y79" s="221" t="str">
        <f t="shared" si="1"/>
        <v>2</v>
      </c>
      <c r="Z79" s="138"/>
      <c r="AA79" s="138"/>
      <c r="AB79" s="138"/>
    </row>
    <row r="80" spans="1:28" s="111" customFormat="1" x14ac:dyDescent="0.2">
      <c r="A80" s="201"/>
      <c r="B80" s="218"/>
      <c r="C80" s="212"/>
      <c r="D80" s="219"/>
      <c r="E80" s="212"/>
      <c r="F80" s="212"/>
      <c r="G80" s="212"/>
      <c r="H80" s="212"/>
      <c r="I80" s="212"/>
      <c r="J80" s="212"/>
      <c r="K80" s="212"/>
      <c r="L80" s="212"/>
      <c r="M80" s="212"/>
      <c r="N80" s="212"/>
      <c r="O80" s="212"/>
      <c r="P80" s="212"/>
      <c r="Q80" s="203"/>
      <c r="R80" s="110"/>
      <c r="S80" s="203"/>
      <c r="T80" s="110"/>
      <c r="U80" s="220"/>
      <c r="V80" s="221"/>
      <c r="W80" s="220"/>
      <c r="X80" s="221" t="str">
        <f t="shared" si="0"/>
        <v>0</v>
      </c>
      <c r="Y80" s="221" t="str">
        <f t="shared" si="1"/>
        <v>0</v>
      </c>
      <c r="Z80" s="138"/>
      <c r="AA80" s="138"/>
      <c r="AB80" s="138"/>
    </row>
    <row r="81" spans="1:28" s="111" customFormat="1" x14ac:dyDescent="0.2">
      <c r="A81" s="201"/>
      <c r="B81" s="203">
        <v>1</v>
      </c>
      <c r="C81" s="212" t="str">
        <f>T(C3)</f>
        <v>TV Unterhaugstett 2</v>
      </c>
      <c r="D81" s="219" t="s">
        <v>102</v>
      </c>
      <c r="E81" s="212" t="str">
        <f>T(C6)</f>
        <v>TV Obernhausen</v>
      </c>
      <c r="F81" s="115"/>
      <c r="G81" s="115"/>
      <c r="H81" s="115"/>
      <c r="I81" s="115"/>
      <c r="J81" s="115"/>
      <c r="K81" s="115"/>
      <c r="L81" s="115"/>
      <c r="M81" s="115"/>
      <c r="N81" s="115"/>
      <c r="O81" s="115"/>
      <c r="P81" s="212" t="str">
        <f>T(C2)</f>
        <v>TV Unterhaugstett 1</v>
      </c>
      <c r="Q81" s="203">
        <v>29</v>
      </c>
      <c r="R81" s="110" t="s">
        <v>34</v>
      </c>
      <c r="S81" s="203">
        <v>11</v>
      </c>
      <c r="T81" s="110"/>
      <c r="U81" s="220" t="str">
        <f>IF(Q81="","",IF(Q81=S81,"1",IF(Q81&gt;S81,"2","0")))</f>
        <v>2</v>
      </c>
      <c r="V81" s="221" t="s">
        <v>34</v>
      </c>
      <c r="W81" s="220" t="str">
        <f>IF(S81="","",IF(S81=Q81,"1",IF(S81&gt;Q81,"2","0")))</f>
        <v>0</v>
      </c>
      <c r="X81" s="221" t="str">
        <f t="shared" si="0"/>
        <v>2</v>
      </c>
      <c r="Y81" s="221" t="str">
        <f t="shared" si="1"/>
        <v>0</v>
      </c>
      <c r="Z81" s="138"/>
      <c r="AA81" s="138"/>
      <c r="AB81" s="138"/>
    </row>
    <row r="82" spans="1:28" s="111" customFormat="1" x14ac:dyDescent="0.2">
      <c r="A82" s="201"/>
      <c r="B82" s="218">
        <v>2</v>
      </c>
      <c r="C82" s="212" t="str">
        <f>T(C8)</f>
        <v>NLV Vaihingen</v>
      </c>
      <c r="D82" s="222" t="s">
        <v>102</v>
      </c>
      <c r="E82" s="212" t="str">
        <f>T(C4)</f>
        <v>TV Unterhaugstett 3</v>
      </c>
      <c r="F82" s="115"/>
      <c r="G82" s="115"/>
      <c r="H82" s="115"/>
      <c r="I82" s="115"/>
      <c r="J82" s="115"/>
      <c r="K82" s="115"/>
      <c r="L82" s="115"/>
      <c r="M82" s="115"/>
      <c r="N82" s="115"/>
      <c r="O82" s="115"/>
      <c r="P82" s="115" t="str">
        <f>T(C5)</f>
        <v>TV Unterhaugstett 4</v>
      </c>
      <c r="Q82" s="203">
        <v>20</v>
      </c>
      <c r="R82" s="110" t="s">
        <v>34</v>
      </c>
      <c r="S82" s="203">
        <v>22</v>
      </c>
      <c r="T82" s="110"/>
      <c r="U82" s="220" t="str">
        <f>IF(Q82="","",IF(Q82=S82,"1",IF(Q82&gt;S82,"2","0")))</f>
        <v>0</v>
      </c>
      <c r="V82" s="221" t="s">
        <v>34</v>
      </c>
      <c r="W82" s="220" t="str">
        <f>IF(S82="","",IF(S82=Q82,"1",IF(S82&gt;Q82,"2","0")))</f>
        <v>2</v>
      </c>
      <c r="X82" s="221" t="str">
        <f t="shared" si="0"/>
        <v>0</v>
      </c>
      <c r="Y82" s="221" t="str">
        <f t="shared" si="1"/>
        <v>2</v>
      </c>
      <c r="Z82" s="138"/>
      <c r="AA82" s="138"/>
      <c r="AB82" s="138"/>
    </row>
    <row r="83" spans="1:28" s="111" customFormat="1" x14ac:dyDescent="0.2">
      <c r="A83" s="201"/>
      <c r="B83" s="218"/>
      <c r="C83" s="212"/>
      <c r="D83" s="222"/>
      <c r="E83" s="212"/>
      <c r="F83" s="115"/>
      <c r="G83" s="115"/>
      <c r="H83" s="115"/>
      <c r="I83" s="115"/>
      <c r="J83" s="115"/>
      <c r="K83" s="115"/>
      <c r="L83" s="115"/>
      <c r="M83" s="115"/>
      <c r="N83" s="115"/>
      <c r="O83" s="115"/>
      <c r="P83" s="115"/>
      <c r="Q83" s="203"/>
      <c r="R83" s="110"/>
      <c r="S83" s="203"/>
      <c r="T83" s="110"/>
      <c r="U83" s="220"/>
      <c r="V83" s="221"/>
      <c r="W83" s="220"/>
      <c r="X83" s="221" t="str">
        <f t="shared" si="0"/>
        <v>0</v>
      </c>
      <c r="Y83" s="221" t="str">
        <f t="shared" si="1"/>
        <v>0</v>
      </c>
      <c r="Z83" s="138"/>
      <c r="AA83" s="138"/>
      <c r="AB83" s="138"/>
    </row>
    <row r="84" spans="1:28" s="111" customFormat="1" x14ac:dyDescent="0.2">
      <c r="A84" s="201"/>
      <c r="B84" s="226">
        <v>1</v>
      </c>
      <c r="C84" s="227" t="str">
        <f>T(C3)</f>
        <v>TV Unterhaugstett 2</v>
      </c>
      <c r="D84" s="228" t="s">
        <v>102</v>
      </c>
      <c r="E84" s="227" t="str">
        <f>T(C4)</f>
        <v>TV Unterhaugstett 3</v>
      </c>
      <c r="F84" s="227"/>
      <c r="G84" s="227"/>
      <c r="H84" s="227"/>
      <c r="I84" s="227"/>
      <c r="J84" s="227"/>
      <c r="K84" s="227"/>
      <c r="L84" s="227"/>
      <c r="M84" s="227"/>
      <c r="N84" s="227"/>
      <c r="O84" s="227"/>
      <c r="P84" s="227" t="str">
        <f>T(C6)</f>
        <v>TV Obernhausen</v>
      </c>
      <c r="Q84" s="203">
        <v>25</v>
      </c>
      <c r="R84" s="126" t="s">
        <v>34</v>
      </c>
      <c r="S84" s="203">
        <v>9</v>
      </c>
      <c r="T84" s="126"/>
      <c r="U84" s="229" t="str">
        <f>IF(Q84="","",IF(Q84=S84,"1",IF(Q84&gt;S84,"2","0")))</f>
        <v>2</v>
      </c>
      <c r="V84" s="230" t="s">
        <v>34</v>
      </c>
      <c r="W84" s="229" t="str">
        <f>IF(S84="","",IF(S84=Q84,"1",IF(S84&gt;Q84,"2","0")))</f>
        <v>0</v>
      </c>
      <c r="X84" s="221" t="str">
        <f t="shared" si="0"/>
        <v>2</v>
      </c>
      <c r="Y84" s="221" t="str">
        <f t="shared" si="1"/>
        <v>0</v>
      </c>
      <c r="Z84" s="138"/>
      <c r="AA84" s="138"/>
      <c r="AB84" s="138"/>
    </row>
    <row r="85" spans="1:28" s="111" customFormat="1" x14ac:dyDescent="0.2">
      <c r="A85" s="201"/>
      <c r="B85" s="226">
        <v>2</v>
      </c>
      <c r="C85" s="227" t="str">
        <f>T(C8)</f>
        <v>NLV Vaihingen</v>
      </c>
      <c r="D85" s="228" t="s">
        <v>102</v>
      </c>
      <c r="E85" s="227" t="str">
        <f>T(C5)</f>
        <v>TV Unterhaugstett 4</v>
      </c>
      <c r="F85" s="125"/>
      <c r="G85" s="125"/>
      <c r="H85" s="125"/>
      <c r="I85" s="125"/>
      <c r="J85" s="125"/>
      <c r="K85" s="125"/>
      <c r="L85" s="125"/>
      <c r="M85" s="125"/>
      <c r="N85" s="125"/>
      <c r="O85" s="125"/>
      <c r="P85" s="125" t="str">
        <f>T(C2)</f>
        <v>TV Unterhaugstett 1</v>
      </c>
      <c r="Q85" s="203">
        <v>21</v>
      </c>
      <c r="R85" s="126" t="s">
        <v>34</v>
      </c>
      <c r="S85" s="203">
        <v>18</v>
      </c>
      <c r="T85" s="126"/>
      <c r="U85" s="229" t="str">
        <f>IF(Q85="","",IF(Q85=S85,"1",IF(Q85&gt;S85,"2","0")))</f>
        <v>2</v>
      </c>
      <c r="V85" s="230" t="s">
        <v>34</v>
      </c>
      <c r="W85" s="229" t="str">
        <f>IF(S85="","",IF(S85=Q85,"1",IF(S85&gt;Q85,"2","0")))</f>
        <v>0</v>
      </c>
      <c r="X85" s="221" t="str">
        <f t="shared" ref="X85:X103" si="6">IF(U85="","0",U85)</f>
        <v>2</v>
      </c>
      <c r="Y85" s="221" t="str">
        <f t="shared" ref="Y85:Y103" si="7">IF(W85="","0",W85)</f>
        <v>0</v>
      </c>
      <c r="Z85" s="138"/>
      <c r="AA85" s="138"/>
      <c r="AB85" s="138"/>
    </row>
    <row r="86" spans="1:28" s="111" customFormat="1" x14ac:dyDescent="0.2">
      <c r="A86" s="201"/>
      <c r="B86" s="226"/>
      <c r="C86" s="227"/>
      <c r="D86" s="228"/>
      <c r="E86" s="227"/>
      <c r="F86" s="125"/>
      <c r="G86" s="125"/>
      <c r="H86" s="125"/>
      <c r="I86" s="125"/>
      <c r="J86" s="125"/>
      <c r="K86" s="125"/>
      <c r="L86" s="125"/>
      <c r="M86" s="125"/>
      <c r="N86" s="125"/>
      <c r="O86" s="125"/>
      <c r="P86" s="125"/>
      <c r="Q86" s="203"/>
      <c r="R86" s="126"/>
      <c r="S86" s="203"/>
      <c r="T86" s="126"/>
      <c r="U86" s="229" t="str">
        <f t="shared" ref="U86" si="8">IF(Q86="","",IF(Q86=S86,"1",IF(Q86&gt;S86,"2","0")))</f>
        <v/>
      </c>
      <c r="V86" s="230"/>
      <c r="W86" s="229" t="str">
        <f t="shared" ref="W86:W87" si="9">IF(S86="","",IF(S86=Q86,"1",IF(S86&gt;Q86,"2","0")))</f>
        <v/>
      </c>
      <c r="X86" s="221" t="str">
        <f t="shared" si="6"/>
        <v>0</v>
      </c>
      <c r="Y86" s="221" t="str">
        <f t="shared" si="7"/>
        <v>0</v>
      </c>
      <c r="Z86" s="138"/>
      <c r="AA86" s="138"/>
      <c r="AB86" s="138"/>
    </row>
    <row r="87" spans="1:28" s="111" customFormat="1" x14ac:dyDescent="0.2">
      <c r="A87" s="201"/>
      <c r="B87" s="226">
        <v>1</v>
      </c>
      <c r="C87" s="227" t="str">
        <f>T(C8)</f>
        <v>NLV Vaihingen</v>
      </c>
      <c r="D87" s="228" t="s">
        <v>102</v>
      </c>
      <c r="E87" s="227" t="str">
        <f>T(C3)</f>
        <v>TV Unterhaugstett 2</v>
      </c>
      <c r="F87" s="125"/>
      <c r="G87" s="125"/>
      <c r="H87" s="125"/>
      <c r="I87" s="125"/>
      <c r="J87" s="125"/>
      <c r="K87" s="125"/>
      <c r="L87" s="125"/>
      <c r="M87" s="125"/>
      <c r="N87" s="125"/>
      <c r="O87" s="125"/>
      <c r="P87" s="125" t="str">
        <f>T(C4)</f>
        <v>TV Unterhaugstett 3</v>
      </c>
      <c r="Q87" s="203">
        <v>13</v>
      </c>
      <c r="R87" s="126" t="s">
        <v>34</v>
      </c>
      <c r="S87" s="203">
        <v>22</v>
      </c>
      <c r="T87" s="126"/>
      <c r="U87" s="229" t="str">
        <f>IF(Q87="","",IF(Q87=S87,"1",IF(Q87&gt;S87,"2","0")))</f>
        <v>0</v>
      </c>
      <c r="V87" s="230" t="s">
        <v>34</v>
      </c>
      <c r="W87" s="229" t="str">
        <f t="shared" si="9"/>
        <v>2</v>
      </c>
      <c r="X87" s="221" t="str">
        <f t="shared" si="6"/>
        <v>0</v>
      </c>
      <c r="Y87" s="221" t="str">
        <f t="shared" si="7"/>
        <v>2</v>
      </c>
      <c r="Z87" s="138"/>
      <c r="AA87" s="138"/>
      <c r="AB87" s="138"/>
    </row>
    <row r="88" spans="1:28" s="164" customFormat="1" x14ac:dyDescent="0.2">
      <c r="A88" s="201"/>
      <c r="B88" s="226">
        <v>2</v>
      </c>
      <c r="C88" s="227" t="str">
        <f>T(C5)</f>
        <v>TV Unterhaugstett 4</v>
      </c>
      <c r="D88" s="228" t="s">
        <v>102</v>
      </c>
      <c r="E88" s="227" t="str">
        <f>T(C2)</f>
        <v>TV Unterhaugstett 1</v>
      </c>
      <c r="F88" s="227"/>
      <c r="G88" s="227"/>
      <c r="H88" s="227"/>
      <c r="I88" s="227"/>
      <c r="J88" s="227"/>
      <c r="K88" s="227"/>
      <c r="L88" s="227"/>
      <c r="M88" s="227"/>
      <c r="N88" s="227"/>
      <c r="O88" s="227"/>
      <c r="P88" s="227" t="str">
        <f>T(C7)</f>
        <v>TSV Calw</v>
      </c>
      <c r="Q88" s="203">
        <v>10</v>
      </c>
      <c r="R88" s="126" t="s">
        <v>34</v>
      </c>
      <c r="S88" s="203">
        <v>27</v>
      </c>
      <c r="T88" s="126"/>
      <c r="U88" s="229" t="str">
        <f>IF(Q88="","",IF(Q88=S88,"1",IF(Q88&gt;S88,"2","0")))</f>
        <v>0</v>
      </c>
      <c r="V88" s="230" t="s">
        <v>34</v>
      </c>
      <c r="W88" s="229" t="str">
        <f>IF(S88="","",IF(S88=Q88,"1",IF(S88&gt;Q88,"2","0")))</f>
        <v>2</v>
      </c>
      <c r="X88" s="221" t="str">
        <f t="shared" si="6"/>
        <v>0</v>
      </c>
      <c r="Y88" s="221" t="str">
        <f t="shared" si="7"/>
        <v>2</v>
      </c>
      <c r="Z88" s="214"/>
      <c r="AA88" s="138"/>
      <c r="AB88" s="214"/>
    </row>
    <row r="89" spans="1:28" s="164" customFormat="1" x14ac:dyDescent="0.2">
      <c r="A89" s="201"/>
      <c r="B89" s="226"/>
      <c r="C89" s="227"/>
      <c r="D89" s="228"/>
      <c r="E89" s="227"/>
      <c r="F89" s="227"/>
      <c r="G89" s="227"/>
      <c r="H89" s="227"/>
      <c r="I89" s="227"/>
      <c r="J89" s="227"/>
      <c r="K89" s="227"/>
      <c r="L89" s="227"/>
      <c r="M89" s="227"/>
      <c r="N89" s="227"/>
      <c r="O89" s="227"/>
      <c r="P89" s="227"/>
      <c r="Q89" s="203"/>
      <c r="R89" s="126"/>
      <c r="S89" s="203"/>
      <c r="T89" s="126"/>
      <c r="U89" s="229"/>
      <c r="V89" s="230"/>
      <c r="W89" s="229"/>
      <c r="X89" s="221" t="str">
        <f t="shared" si="6"/>
        <v>0</v>
      </c>
      <c r="Y89" s="221" t="str">
        <f t="shared" si="7"/>
        <v>0</v>
      </c>
      <c r="Z89" s="214"/>
      <c r="AA89" s="138"/>
      <c r="AB89" s="214"/>
    </row>
    <row r="90" spans="1:28" s="110" customFormat="1" x14ac:dyDescent="0.2">
      <c r="A90" s="201"/>
      <c r="B90" s="226">
        <v>1</v>
      </c>
      <c r="C90" s="227" t="str">
        <f>T(C6)</f>
        <v>TV Obernhausen</v>
      </c>
      <c r="D90" s="228" t="s">
        <v>102</v>
      </c>
      <c r="E90" s="227" t="str">
        <f>T(C2)</f>
        <v>TV Unterhaugstett 1</v>
      </c>
      <c r="F90" s="227"/>
      <c r="G90" s="227"/>
      <c r="H90" s="227"/>
      <c r="I90" s="227"/>
      <c r="J90" s="227"/>
      <c r="K90" s="227"/>
      <c r="L90" s="227"/>
      <c r="M90" s="227"/>
      <c r="N90" s="227"/>
      <c r="O90" s="227"/>
      <c r="P90" s="227" t="str">
        <f>T(C3)</f>
        <v>TV Unterhaugstett 2</v>
      </c>
      <c r="Q90" s="203">
        <v>15</v>
      </c>
      <c r="R90" s="126" t="s">
        <v>34</v>
      </c>
      <c r="S90" s="203">
        <v>24</v>
      </c>
      <c r="T90" s="126"/>
      <c r="U90" s="229" t="str">
        <f>IF(Q90="","",IF(Q90=S90,"1",IF(Q90&gt;S90,"2","0")))</f>
        <v>0</v>
      </c>
      <c r="V90" s="230" t="s">
        <v>34</v>
      </c>
      <c r="W90" s="229" t="str">
        <f>IF(S90="","",IF(S90=Q90,"1",IF(S90&gt;Q90,"2","0")))</f>
        <v>2</v>
      </c>
      <c r="X90" s="221" t="str">
        <f t="shared" si="6"/>
        <v>0</v>
      </c>
      <c r="Y90" s="221" t="str">
        <f t="shared" si="7"/>
        <v>2</v>
      </c>
      <c r="Z90" s="223"/>
      <c r="AA90" s="138"/>
      <c r="AB90" s="223"/>
    </row>
    <row r="91" spans="1:28" s="110" customFormat="1" x14ac:dyDescent="0.2">
      <c r="A91" s="201"/>
      <c r="B91" s="226">
        <v>2</v>
      </c>
      <c r="C91" s="227" t="str">
        <f>T(C4)</f>
        <v>TV Unterhaugstett 3</v>
      </c>
      <c r="D91" s="228" t="s">
        <v>102</v>
      </c>
      <c r="E91" s="227" t="str">
        <f>T(C7)</f>
        <v>TSV Calw</v>
      </c>
      <c r="F91" s="227"/>
      <c r="G91" s="227"/>
      <c r="H91" s="227"/>
      <c r="I91" s="227"/>
      <c r="J91" s="227"/>
      <c r="K91" s="227"/>
      <c r="L91" s="227"/>
      <c r="M91" s="227"/>
      <c r="N91" s="227"/>
      <c r="O91" s="227"/>
      <c r="P91" s="227" t="str">
        <f>T(C5)</f>
        <v>TV Unterhaugstett 4</v>
      </c>
      <c r="Q91" s="203">
        <v>25</v>
      </c>
      <c r="R91" s="126" t="s">
        <v>34</v>
      </c>
      <c r="S91" s="203">
        <v>15</v>
      </c>
      <c r="T91" s="126"/>
      <c r="U91" s="229" t="str">
        <f>IF(Q91="","",IF(Q91=S91,"1",IF(Q91&gt;S91,"2","0")))</f>
        <v>2</v>
      </c>
      <c r="V91" s="230" t="s">
        <v>34</v>
      </c>
      <c r="W91" s="229" t="str">
        <f>IF(S91="","",IF(S91=Q91,"1",IF(S91&gt;Q91,"2","0")))</f>
        <v>0</v>
      </c>
      <c r="X91" s="221" t="str">
        <f t="shared" si="6"/>
        <v>2</v>
      </c>
      <c r="Y91" s="221" t="str">
        <f t="shared" si="7"/>
        <v>0</v>
      </c>
      <c r="Z91" s="223"/>
      <c r="AA91" s="138"/>
      <c r="AB91" s="223"/>
    </row>
    <row r="92" spans="1:28" s="110" customFormat="1" x14ac:dyDescent="0.2">
      <c r="A92" s="201"/>
      <c r="B92" s="226"/>
      <c r="C92" s="227"/>
      <c r="D92" s="228"/>
      <c r="E92" s="227"/>
      <c r="F92" s="227"/>
      <c r="G92" s="227"/>
      <c r="H92" s="227"/>
      <c r="I92" s="227"/>
      <c r="J92" s="227"/>
      <c r="K92" s="227"/>
      <c r="L92" s="227"/>
      <c r="M92" s="227"/>
      <c r="N92" s="227"/>
      <c r="O92" s="227"/>
      <c r="P92" s="227"/>
      <c r="Q92" s="203"/>
      <c r="R92" s="126"/>
      <c r="S92" s="203"/>
      <c r="T92" s="126"/>
      <c r="U92" s="229"/>
      <c r="V92" s="230"/>
      <c r="W92" s="229"/>
      <c r="X92" s="221" t="str">
        <f t="shared" si="6"/>
        <v>0</v>
      </c>
      <c r="Y92" s="221" t="str">
        <f t="shared" si="7"/>
        <v>0</v>
      </c>
      <c r="Z92" s="223"/>
      <c r="AA92" s="138"/>
      <c r="AB92" s="223"/>
    </row>
    <row r="93" spans="1:28" x14ac:dyDescent="0.2">
      <c r="B93" s="226">
        <v>1</v>
      </c>
      <c r="C93" s="227" t="str">
        <f>T(C3)</f>
        <v>TV Unterhaugstett 2</v>
      </c>
      <c r="D93" s="228" t="s">
        <v>102</v>
      </c>
      <c r="E93" s="227" t="str">
        <f>T(C7)</f>
        <v>TSV Calw</v>
      </c>
      <c r="F93" s="125"/>
      <c r="G93" s="125"/>
      <c r="H93" s="125"/>
      <c r="I93" s="125"/>
      <c r="J93" s="125"/>
      <c r="K93" s="125"/>
      <c r="L93" s="125"/>
      <c r="M93" s="125"/>
      <c r="N93" s="125"/>
      <c r="O93" s="125"/>
      <c r="P93" s="125" t="str">
        <f>T(C8)</f>
        <v>NLV Vaihingen</v>
      </c>
      <c r="Q93" s="203">
        <v>27</v>
      </c>
      <c r="R93" s="126" t="s">
        <v>34</v>
      </c>
      <c r="S93" s="203">
        <v>10</v>
      </c>
      <c r="T93" s="126"/>
      <c r="U93" s="229" t="str">
        <f>IF(Q93="","",IF(Q93=S93,"1",IF(Q93&gt;S93,"2","0")))</f>
        <v>2</v>
      </c>
      <c r="V93" s="230" t="s">
        <v>34</v>
      </c>
      <c r="W93" s="229" t="str">
        <f>IF(S93="","",IF(S93=Q93,"1",IF(S93&gt;Q93,"2","0")))</f>
        <v>0</v>
      </c>
      <c r="X93" s="221" t="str">
        <f t="shared" si="6"/>
        <v>2</v>
      </c>
      <c r="Y93" s="221" t="str">
        <f t="shared" si="7"/>
        <v>0</v>
      </c>
      <c r="Z93" s="224"/>
      <c r="AA93" s="138"/>
      <c r="AB93" s="224"/>
    </row>
    <row r="94" spans="1:28" x14ac:dyDescent="0.2">
      <c r="B94" s="226">
        <v>2</v>
      </c>
      <c r="C94" s="227" t="str">
        <f>T(C5)</f>
        <v>TV Unterhaugstett 4</v>
      </c>
      <c r="D94" s="228" t="s">
        <v>102</v>
      </c>
      <c r="E94" s="227" t="str">
        <f>T(C6)</f>
        <v>TV Obernhausen</v>
      </c>
      <c r="F94" s="125"/>
      <c r="G94" s="125"/>
      <c r="H94" s="125"/>
      <c r="I94" s="125"/>
      <c r="J94" s="125"/>
      <c r="K94" s="125"/>
      <c r="L94" s="125"/>
      <c r="M94" s="125"/>
      <c r="N94" s="125"/>
      <c r="O94" s="125"/>
      <c r="P94" s="227" t="str">
        <f>T(C4)</f>
        <v>TV Unterhaugstett 3</v>
      </c>
      <c r="Q94" s="203">
        <v>19</v>
      </c>
      <c r="R94" s="126" t="s">
        <v>34</v>
      </c>
      <c r="S94" s="203">
        <v>23</v>
      </c>
      <c r="T94" s="126"/>
      <c r="U94" s="229" t="str">
        <f>IF(Q94="","",IF(Q94=S94,"1",IF(Q94&gt;S94,"2","0")))</f>
        <v>0</v>
      </c>
      <c r="V94" s="230" t="s">
        <v>34</v>
      </c>
      <c r="W94" s="229" t="str">
        <f>IF(S94="","",IF(S94=Q94,"1",IF(S94&gt;Q94,"2","0")))</f>
        <v>2</v>
      </c>
      <c r="X94" s="221" t="str">
        <f t="shared" si="6"/>
        <v>0</v>
      </c>
      <c r="Y94" s="221" t="str">
        <f t="shared" si="7"/>
        <v>2</v>
      </c>
      <c r="Z94" s="224"/>
      <c r="AA94" s="138"/>
      <c r="AB94" s="224"/>
    </row>
    <row r="95" spans="1:28" x14ac:dyDescent="0.2">
      <c r="B95" s="226"/>
      <c r="C95" s="227"/>
      <c r="D95" s="234"/>
      <c r="E95" s="227"/>
      <c r="F95" s="125"/>
      <c r="G95" s="125"/>
      <c r="H95" s="125"/>
      <c r="I95" s="125"/>
      <c r="J95" s="125"/>
      <c r="K95" s="125"/>
      <c r="L95" s="125"/>
      <c r="M95" s="125"/>
      <c r="N95" s="125"/>
      <c r="O95" s="125"/>
      <c r="P95" s="227"/>
      <c r="R95" s="126"/>
      <c r="T95" s="126"/>
      <c r="U95" s="229"/>
      <c r="V95" s="230"/>
      <c r="W95" s="229"/>
      <c r="X95" s="221" t="str">
        <f t="shared" si="6"/>
        <v>0</v>
      </c>
      <c r="Y95" s="221" t="str">
        <f t="shared" si="7"/>
        <v>0</v>
      </c>
      <c r="Z95" s="224"/>
      <c r="AA95" s="138"/>
      <c r="AB95" s="224"/>
    </row>
    <row r="96" spans="1:28" x14ac:dyDescent="0.2">
      <c r="B96" s="226">
        <v>1</v>
      </c>
      <c r="C96" s="227" t="str">
        <f>T(C5)</f>
        <v>TV Unterhaugstett 4</v>
      </c>
      <c r="D96" s="228" t="s">
        <v>102</v>
      </c>
      <c r="E96" s="227" t="str">
        <f>T(C3)</f>
        <v>TV Unterhaugstett 2</v>
      </c>
      <c r="F96" s="125"/>
      <c r="G96" s="125"/>
      <c r="H96" s="125"/>
      <c r="I96" s="125"/>
      <c r="J96" s="125"/>
      <c r="K96" s="125"/>
      <c r="L96" s="125"/>
      <c r="M96" s="125"/>
      <c r="N96" s="125"/>
      <c r="O96" s="125"/>
      <c r="P96" s="227" t="str">
        <f>T(C2)</f>
        <v>TV Unterhaugstett 1</v>
      </c>
      <c r="Q96" s="203">
        <v>11</v>
      </c>
      <c r="R96" s="126" t="s">
        <v>34</v>
      </c>
      <c r="S96" s="203">
        <v>27</v>
      </c>
      <c r="T96" s="126"/>
      <c r="U96" s="229" t="str">
        <f>IF(Q96="","",IF(Q96=S96,"1",IF(Q96&gt;S96,"2","0")))</f>
        <v>0</v>
      </c>
      <c r="V96" s="230" t="s">
        <v>34</v>
      </c>
      <c r="W96" s="229" t="str">
        <f>IF(S96="","",IF(S96=Q96,"1",IF(S96&gt;Q96,"2","0")))</f>
        <v>2</v>
      </c>
      <c r="X96" s="221" t="str">
        <f t="shared" si="6"/>
        <v>0</v>
      </c>
      <c r="Y96" s="221" t="str">
        <f t="shared" si="7"/>
        <v>2</v>
      </c>
      <c r="Z96" s="224"/>
      <c r="AA96" s="138"/>
      <c r="AB96" s="224"/>
    </row>
    <row r="97" spans="2:28" x14ac:dyDescent="0.2">
      <c r="B97" s="226">
        <v>2</v>
      </c>
      <c r="C97" s="227" t="str">
        <f>T(C8)</f>
        <v>NLV Vaihingen</v>
      </c>
      <c r="D97" s="234" t="s">
        <v>102</v>
      </c>
      <c r="E97" s="227" t="str">
        <f>T(C6)</f>
        <v>TV Obernhausen</v>
      </c>
      <c r="F97" s="125"/>
      <c r="G97" s="125"/>
      <c r="H97" s="125"/>
      <c r="I97" s="125"/>
      <c r="J97" s="125"/>
      <c r="K97" s="125"/>
      <c r="L97" s="125"/>
      <c r="M97" s="125"/>
      <c r="N97" s="125"/>
      <c r="O97" s="125"/>
      <c r="P97" s="125" t="str">
        <f>T(C7)</f>
        <v>TSV Calw</v>
      </c>
      <c r="Q97" s="203">
        <v>25</v>
      </c>
      <c r="R97" s="126" t="s">
        <v>34</v>
      </c>
      <c r="S97" s="203">
        <v>21</v>
      </c>
      <c r="T97" s="126"/>
      <c r="U97" s="229" t="str">
        <f>IF(Q97="","",IF(Q97=S97,"1",IF(Q97&gt;S97,"2","0")))</f>
        <v>2</v>
      </c>
      <c r="V97" s="230" t="s">
        <v>34</v>
      </c>
      <c r="W97" s="229" t="str">
        <f>IF(S97="","",IF(S97=Q97,"1",IF(S97&gt;Q97,"2","0")))</f>
        <v>0</v>
      </c>
      <c r="X97" s="221" t="str">
        <f t="shared" si="6"/>
        <v>2</v>
      </c>
      <c r="Y97" s="221" t="str">
        <f t="shared" si="7"/>
        <v>0</v>
      </c>
      <c r="Z97" s="224"/>
      <c r="AA97" s="138"/>
      <c r="AB97" s="224"/>
    </row>
    <row r="98" spans="2:28" x14ac:dyDescent="0.2">
      <c r="B98" s="226"/>
      <c r="C98" s="227"/>
      <c r="D98" s="234"/>
      <c r="E98" s="227"/>
      <c r="F98" s="125"/>
      <c r="G98" s="125"/>
      <c r="H98" s="125"/>
      <c r="I98" s="125"/>
      <c r="J98" s="125"/>
      <c r="K98" s="125"/>
      <c r="L98" s="125"/>
      <c r="M98" s="125"/>
      <c r="N98" s="125"/>
      <c r="O98" s="125"/>
      <c r="P98" s="125"/>
      <c r="R98" s="126"/>
      <c r="T98" s="126"/>
      <c r="U98" s="229"/>
      <c r="V98" s="230"/>
      <c r="W98" s="229"/>
      <c r="X98" s="221" t="str">
        <f t="shared" si="6"/>
        <v>0</v>
      </c>
      <c r="Y98" s="221" t="str">
        <f t="shared" si="7"/>
        <v>0</v>
      </c>
      <c r="Z98" s="224"/>
      <c r="AA98" s="138"/>
      <c r="AB98" s="224"/>
    </row>
    <row r="99" spans="2:28" x14ac:dyDescent="0.2">
      <c r="B99" s="226">
        <v>2</v>
      </c>
      <c r="C99" s="227" t="str">
        <f>T(C6)</f>
        <v>TV Obernhausen</v>
      </c>
      <c r="D99" s="228" t="s">
        <v>102</v>
      </c>
      <c r="E99" s="227" t="str">
        <f>T(C4)</f>
        <v>TV Unterhaugstett 3</v>
      </c>
      <c r="F99" s="125"/>
      <c r="G99" s="125"/>
      <c r="H99" s="125"/>
      <c r="I99" s="125"/>
      <c r="J99" s="125"/>
      <c r="K99" s="125"/>
      <c r="L99" s="125"/>
      <c r="M99" s="125"/>
      <c r="N99" s="125"/>
      <c r="O99" s="125"/>
      <c r="P99" s="227" t="str">
        <f>T(C8)</f>
        <v>NLV Vaihingen</v>
      </c>
      <c r="Q99" s="203">
        <v>16</v>
      </c>
      <c r="R99" s="126" t="s">
        <v>34</v>
      </c>
      <c r="S99" s="203">
        <v>26</v>
      </c>
      <c r="T99" s="126"/>
      <c r="U99" s="229" t="str">
        <f>IF(Q99="","",IF(Q99=S99,"1",IF(Q99&gt;S99,"2","0")))</f>
        <v>0</v>
      </c>
      <c r="V99" s="230" t="s">
        <v>34</v>
      </c>
      <c r="W99" s="229" t="str">
        <f>IF(S99="","",IF(S99=Q99,"1",IF(S99&gt;Q99,"2","0")))</f>
        <v>2</v>
      </c>
      <c r="X99" s="221" t="str">
        <f t="shared" si="6"/>
        <v>0</v>
      </c>
      <c r="Y99" s="221" t="str">
        <f t="shared" si="7"/>
        <v>2</v>
      </c>
      <c r="Z99" s="224"/>
      <c r="AA99" s="138"/>
      <c r="AB99" s="224"/>
    </row>
    <row r="100" spans="2:28" x14ac:dyDescent="0.2">
      <c r="B100" s="236">
        <v>1</v>
      </c>
      <c r="C100" s="237" t="str">
        <f>T(C7)</f>
        <v>TSV Calw</v>
      </c>
      <c r="D100" s="238" t="s">
        <v>102</v>
      </c>
      <c r="E100" s="237" t="str">
        <f>T(C2)</f>
        <v>TV Unterhaugstett 1</v>
      </c>
      <c r="F100" s="129"/>
      <c r="G100" s="129"/>
      <c r="H100" s="129"/>
      <c r="I100" s="129"/>
      <c r="J100" s="129"/>
      <c r="K100" s="129"/>
      <c r="L100" s="129"/>
      <c r="M100" s="129"/>
      <c r="N100" s="129"/>
      <c r="O100" s="129"/>
      <c r="P100" s="237" t="str">
        <f>T(C3)</f>
        <v>TV Unterhaugstett 2</v>
      </c>
      <c r="Q100" s="203">
        <v>7</v>
      </c>
      <c r="R100" s="134" t="s">
        <v>34</v>
      </c>
      <c r="S100" s="203">
        <v>27</v>
      </c>
      <c r="T100" s="134"/>
      <c r="U100" s="229" t="str">
        <f>IF(Q100="","",IF(Q100=S100,"1",IF(Q100&gt;S100,"2","0")))</f>
        <v>0</v>
      </c>
      <c r="V100" s="230" t="s">
        <v>34</v>
      </c>
      <c r="W100" s="229" t="str">
        <f>IF(S100="","",IF(S100=Q100,"1",IF(S100&gt;Q100,"2","0")))</f>
        <v>2</v>
      </c>
      <c r="X100" s="221" t="str">
        <f t="shared" si="6"/>
        <v>0</v>
      </c>
      <c r="Y100" s="221" t="str">
        <f t="shared" si="7"/>
        <v>2</v>
      </c>
      <c r="Z100" s="224"/>
      <c r="AA100" s="138"/>
      <c r="AB100" s="224"/>
    </row>
    <row r="101" spans="2:28" x14ac:dyDescent="0.2">
      <c r="B101" s="218"/>
      <c r="C101" s="212"/>
      <c r="D101" s="219"/>
      <c r="F101" s="115"/>
      <c r="G101" s="115"/>
      <c r="H101" s="115"/>
      <c r="I101" s="115"/>
      <c r="J101" s="115"/>
      <c r="K101" s="115"/>
      <c r="L101" s="115"/>
      <c r="M101" s="115"/>
      <c r="N101" s="115"/>
      <c r="O101" s="115"/>
      <c r="P101" s="212"/>
      <c r="R101" s="110"/>
      <c r="T101" s="110"/>
      <c r="U101" s="229" t="str">
        <f t="shared" ref="U101:U102" si="10">IF(Q101="","",IF(Q101=S101,"1",IF(Q101&gt;S101,"2","0")))</f>
        <v/>
      </c>
      <c r="V101" s="221"/>
      <c r="W101" s="229" t="str">
        <f t="shared" ref="W101:W102" si="11">IF(S101="","",IF(S101=Q101,"1",IF(S101&gt;Q101,"2","0")))</f>
        <v/>
      </c>
      <c r="X101" s="221" t="str">
        <f t="shared" si="6"/>
        <v>0</v>
      </c>
      <c r="Y101" s="221" t="str">
        <f t="shared" si="7"/>
        <v>0</v>
      </c>
      <c r="Z101" s="224"/>
      <c r="AA101" s="138"/>
      <c r="AB101" s="224"/>
    </row>
    <row r="102" spans="2:28" x14ac:dyDescent="0.2">
      <c r="B102" s="218">
        <v>1</v>
      </c>
      <c r="C102" s="212" t="str">
        <f>T(C8)</f>
        <v>NLV Vaihingen</v>
      </c>
      <c r="D102" s="222" t="s">
        <v>102</v>
      </c>
      <c r="E102" s="212" t="str">
        <f>T(C7)</f>
        <v>TSV Calw</v>
      </c>
      <c r="F102" s="115"/>
      <c r="G102" s="115"/>
      <c r="H102" s="115"/>
      <c r="I102" s="115"/>
      <c r="J102" s="115"/>
      <c r="K102" s="115"/>
      <c r="L102" s="115"/>
      <c r="M102" s="115"/>
      <c r="N102" s="115"/>
      <c r="O102" s="115"/>
      <c r="P102" s="115" t="str">
        <f>T(C4)</f>
        <v>TV Unterhaugstett 3</v>
      </c>
      <c r="Q102" s="203">
        <v>23</v>
      </c>
      <c r="R102" s="203" t="s">
        <v>34</v>
      </c>
      <c r="S102" s="203">
        <v>12</v>
      </c>
      <c r="T102" s="110"/>
      <c r="U102" s="229" t="str">
        <f t="shared" si="10"/>
        <v>2</v>
      </c>
      <c r="V102" s="223" t="s">
        <v>34</v>
      </c>
      <c r="W102" s="229" t="str">
        <f t="shared" si="11"/>
        <v>0</v>
      </c>
      <c r="X102" s="221" t="str">
        <f t="shared" si="6"/>
        <v>2</v>
      </c>
      <c r="Y102" s="221" t="str">
        <f t="shared" si="7"/>
        <v>0</v>
      </c>
      <c r="Z102" s="224"/>
      <c r="AA102" s="138"/>
      <c r="AB102" s="224"/>
    </row>
    <row r="103" spans="2:28" x14ac:dyDescent="0.2">
      <c r="U103" s="221"/>
      <c r="V103" s="221"/>
      <c r="W103" s="221"/>
      <c r="X103" s="221" t="str">
        <f t="shared" si="6"/>
        <v>0</v>
      </c>
      <c r="Y103" s="221" t="str">
        <f t="shared" si="7"/>
        <v>0</v>
      </c>
      <c r="Z103" s="224"/>
      <c r="AA103" s="224"/>
      <c r="AB103" s="224"/>
    </row>
    <row r="104" spans="2:28" x14ac:dyDescent="0.2">
      <c r="U104" s="221"/>
      <c r="V104" s="221"/>
      <c r="W104" s="221"/>
      <c r="X104" s="221"/>
      <c r="Y104" s="221"/>
      <c r="Z104" s="224"/>
      <c r="AA104" s="224"/>
      <c r="AB104" s="224"/>
    </row>
  </sheetData>
  <conditionalFormatting sqref="A105:Y111">
    <cfRule type="cellIs" dxfId="4" priority="1" operator="equal">
      <formula>"f"</formula>
    </cfRule>
  </conditionalFormatting>
  <pageMargins left="0.35433070866141736" right="0.23622047244094491" top="0.59055118110236227" bottom="0.62992125984251968" header="0.27559055118110237" footer="0.47244094488188981"/>
  <pageSetup paperSize="9" orientation="portrait" r:id="rId1"/>
  <headerFooter alignWithMargins="0">
    <oddFooter>&amp;CErstellt von Olaf Niemann &amp;D&amp;RSeite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F104"/>
  <sheetViews>
    <sheetView zoomScale="90" zoomScaleNormal="90" workbookViewId="0">
      <selection activeCell="C2" sqref="C2:C8"/>
    </sheetView>
  </sheetViews>
  <sheetFormatPr baseColWidth="10" defaultRowHeight="12.75" x14ac:dyDescent="0.2"/>
  <cols>
    <col min="1" max="1" width="8.140625" style="201" customWidth="1"/>
    <col min="2" max="2" width="6.5703125" style="202" customWidth="1"/>
    <col min="3" max="3" width="18.28515625" style="203" customWidth="1"/>
    <col min="4" max="4" width="2.5703125" style="203" customWidth="1"/>
    <col min="5" max="5" width="2.5703125" style="212" customWidth="1"/>
    <col min="6" max="15" width="2.5703125" style="203" customWidth="1"/>
    <col min="16" max="16" width="18.28515625" style="203" customWidth="1"/>
    <col min="17" max="17" width="5.42578125" style="203" customWidth="1"/>
    <col min="18" max="18" width="1.140625" style="203" customWidth="1"/>
    <col min="19" max="19" width="6.140625" style="203" customWidth="1"/>
    <col min="20" max="20" width="1.7109375" style="203" customWidth="1"/>
    <col min="21" max="21" width="3.7109375" style="203" customWidth="1"/>
    <col min="22" max="22" width="2" style="203" customWidth="1"/>
    <col min="23" max="23" width="3" style="203" customWidth="1"/>
    <col min="24" max="24" width="12.7109375" style="203" hidden="1" customWidth="1"/>
    <col min="25" max="25" width="20.42578125" style="203" hidden="1" customWidth="1"/>
    <col min="26" max="16384" width="11.42578125" style="206"/>
  </cols>
  <sheetData>
    <row r="1" spans="1:32" x14ac:dyDescent="0.2">
      <c r="D1" s="204"/>
      <c r="E1" s="205"/>
      <c r="F1" s="205"/>
      <c r="G1" s="205"/>
      <c r="H1" s="205"/>
      <c r="I1" s="205"/>
      <c r="J1" s="205"/>
      <c r="K1" s="205"/>
      <c r="L1" s="205"/>
      <c r="M1" s="205"/>
      <c r="N1" s="205"/>
      <c r="O1" s="205"/>
      <c r="P1" s="206"/>
      <c r="Q1" s="204"/>
      <c r="R1" s="204" t="s">
        <v>13</v>
      </c>
      <c r="S1" s="204"/>
      <c r="U1" s="204"/>
      <c r="V1" s="204" t="s">
        <v>33</v>
      </c>
      <c r="W1" s="204"/>
    </row>
    <row r="2" spans="1:32" s="205" customFormat="1" x14ac:dyDescent="0.2">
      <c r="A2" s="207" t="s">
        <v>43</v>
      </c>
      <c r="B2" s="208"/>
      <c r="C2" s="242" t="s">
        <v>53</v>
      </c>
      <c r="D2" s="209" t="str">
        <f>$U$20</f>
        <v>2</v>
      </c>
      <c r="E2" s="210" t="str">
        <f>$W$24</f>
        <v>2</v>
      </c>
      <c r="F2" s="209" t="str">
        <f>$U$26</f>
        <v>2</v>
      </c>
      <c r="G2" s="209" t="str">
        <f>$W$36</f>
        <v>2</v>
      </c>
      <c r="H2" s="209" t="str">
        <f>$W$38</f>
        <v>2</v>
      </c>
      <c r="I2" s="209" t="str">
        <f>$W$48</f>
        <v>2</v>
      </c>
      <c r="J2" s="209" t="str">
        <f>$U$72</f>
        <v>2</v>
      </c>
      <c r="K2" s="209" t="str">
        <f>$W$76</f>
        <v>2</v>
      </c>
      <c r="L2" s="209" t="str">
        <f>$U$78</f>
        <v>2</v>
      </c>
      <c r="M2" s="209" t="str">
        <f>$W$88</f>
        <v>2</v>
      </c>
      <c r="N2" s="209" t="str">
        <f>$W$90</f>
        <v>2</v>
      </c>
      <c r="O2" s="209" t="str">
        <f>$W$100</f>
        <v>2</v>
      </c>
      <c r="P2" s="203"/>
      <c r="Q2" s="203">
        <f>IF(Q20="","",SUM($Q$20+$Q$26+$Q$72+$Q$78+$S$24+$S$36+$S$38+$S$48+$S$76+$S$88+$S$90+$S$100))</f>
        <v>284</v>
      </c>
      <c r="R2" s="203" t="s">
        <v>34</v>
      </c>
      <c r="S2" s="203">
        <f>IF(Q20="","",SUM($S$20+$S$26+$S$72+$S$78+$Q$24+$Q$36+$Q$38+$Q$48+$Q$76+$Q$88+$Q$90+$Q$100))</f>
        <v>170</v>
      </c>
      <c r="T2" s="203"/>
      <c r="U2" s="202">
        <f>IF(U20="","",SUM(X20+Y24+X26+Y36+Y38+Y48+X72+Y76+X78+Y88+Y90+Y100))</f>
        <v>24</v>
      </c>
      <c r="V2" s="203" t="s">
        <v>34</v>
      </c>
      <c r="W2" s="203">
        <f>IF(Q20="","",SUM(Y20+X24+Y26++X36+X38+X48+Y72+X76+Y78+X88+X90+X100))</f>
        <v>0</v>
      </c>
      <c r="X2" s="204"/>
      <c r="Y2" s="204"/>
    </row>
    <row r="3" spans="1:32" s="205" customFormat="1" x14ac:dyDescent="0.2">
      <c r="A3" s="207" t="s">
        <v>42</v>
      </c>
      <c r="B3" s="208"/>
      <c r="C3" s="243" t="s">
        <v>54</v>
      </c>
      <c r="D3" s="209" t="str">
        <f>$W$20</f>
        <v>0</v>
      </c>
      <c r="E3" s="210" t="str">
        <f>$U$29</f>
        <v>2</v>
      </c>
      <c r="F3" s="209" t="str">
        <f>$U$32</f>
        <v>2</v>
      </c>
      <c r="G3" s="209" t="str">
        <f>$W$35</f>
        <v>2</v>
      </c>
      <c r="H3" s="209" t="str">
        <f>$U$41</f>
        <v>2</v>
      </c>
      <c r="I3" s="209" t="str">
        <f>$W$44</f>
        <v>2</v>
      </c>
      <c r="J3" s="209" t="str">
        <f>$W$72</f>
        <v>0</v>
      </c>
      <c r="K3" s="209" t="str">
        <f>$U$81</f>
        <v>2</v>
      </c>
      <c r="L3" s="209" t="str">
        <f>$U$84</f>
        <v>0</v>
      </c>
      <c r="M3" s="209" t="str">
        <f>$W$87</f>
        <v>2</v>
      </c>
      <c r="N3" s="209" t="str">
        <f>$U$93</f>
        <v>2</v>
      </c>
      <c r="O3" s="209" t="str">
        <f>$W$96</f>
        <v>2</v>
      </c>
      <c r="P3" s="203"/>
      <c r="Q3" s="203">
        <f>IF(S20="","",SUM($S$20+$Q$29+$Q$32+$S$35+$Q$41++$S$44+$S$72+$Q$81+$Q$84+$S$87+$Q$93+$S$96))</f>
        <v>258</v>
      </c>
      <c r="R3" s="203" t="s">
        <v>34</v>
      </c>
      <c r="S3" s="203">
        <f>IF(S20="","",SUM($Q$20+$S$29+$S$32+$Q$35+$S$41+$Q$44+$Q$72+$S$81+$S$84+$Q$87+$S$93+$Q$96))</f>
        <v>211</v>
      </c>
      <c r="T3" s="203"/>
      <c r="U3" s="203">
        <f>IF(S20="","",SUM(Y20+X29+X32+Y35+X41+Y44+Y72+X81+X84+Y87+X93+Y96))</f>
        <v>18</v>
      </c>
      <c r="V3" s="203" t="s">
        <v>34</v>
      </c>
      <c r="W3" s="203">
        <f>IF(Q20="","",SUM(X20+Y29+Y32+X35+Y41+X44+X72+Y81+Y84+X87+Y93+X96))</f>
        <v>6</v>
      </c>
      <c r="X3" s="204"/>
      <c r="Y3" s="204"/>
    </row>
    <row r="4" spans="1:32" s="205" customFormat="1" x14ac:dyDescent="0.2">
      <c r="A4" s="207"/>
      <c r="B4" s="208"/>
      <c r="C4" s="245" t="s">
        <v>115</v>
      </c>
      <c r="D4" s="209" t="str">
        <f>$U$21</f>
        <v>2</v>
      </c>
      <c r="E4" s="210" t="str">
        <f>$W$26</f>
        <v>0</v>
      </c>
      <c r="F4" s="209" t="str">
        <f>$W$30</f>
        <v>2</v>
      </c>
      <c r="G4" s="209" t="str">
        <f>$W$32</f>
        <v>0</v>
      </c>
      <c r="H4" s="209" t="str">
        <f>$U$39</f>
        <v>0</v>
      </c>
      <c r="I4" s="209" t="str">
        <f>$W$47</f>
        <v>2</v>
      </c>
      <c r="J4" s="209" t="str">
        <f>$U$73</f>
        <v>0</v>
      </c>
      <c r="K4" s="209" t="str">
        <f>$W$78</f>
        <v>0</v>
      </c>
      <c r="L4" s="209" t="str">
        <f>$W$82</f>
        <v>2</v>
      </c>
      <c r="M4" s="209" t="str">
        <f>$W$84</f>
        <v>2</v>
      </c>
      <c r="N4" s="209" t="str">
        <f>$U$91</f>
        <v>2</v>
      </c>
      <c r="O4" s="209" t="str">
        <f>$W$99</f>
        <v>2</v>
      </c>
      <c r="P4" s="203"/>
      <c r="Q4" s="203">
        <f>IF(Q21="","",SUM($Q$21+$Q$39+$Q$73+$Q$91+$S$26+$S$30+$S$32+$S$47+$S$78+$S$82+$S$84+$S$99))</f>
        <v>268</v>
      </c>
      <c r="R4" s="203" t="s">
        <v>34</v>
      </c>
      <c r="S4" s="203">
        <f>IF(S21="","",SUM($S$21+$S$39+$S$73+$S$91+$Q$26+$Q$30+$Q$32+$Q$47+$Q$78+$Q$82+$Q$84+$Q$99))</f>
        <v>216</v>
      </c>
      <c r="T4" s="204"/>
      <c r="U4" s="203">
        <f>IF(Q21="","",SUM(X21+X39+X73+X91+Y26+Y30+Y32+Y47+Y78+Y82+Y84+Y99))</f>
        <v>14</v>
      </c>
      <c r="V4" s="203" t="s">
        <v>34</v>
      </c>
      <c r="W4" s="203">
        <f>IF(W21="","",SUM(Y21+Y39+Y73+Y91+X26+X30+X32+X47+X78+X82+X84+X99))</f>
        <v>10</v>
      </c>
      <c r="X4" s="204"/>
      <c r="Y4" s="204"/>
    </row>
    <row r="5" spans="1:32" s="205" customFormat="1" x14ac:dyDescent="0.2">
      <c r="A5" s="207"/>
      <c r="B5" s="208"/>
      <c r="C5" s="112" t="s">
        <v>122</v>
      </c>
      <c r="D5" s="209" t="str">
        <f>$W$21</f>
        <v>0</v>
      </c>
      <c r="E5" s="210" t="str">
        <f>$W$27</f>
        <v>0</v>
      </c>
      <c r="F5" s="209" t="str">
        <f>$W$33</f>
        <v>1</v>
      </c>
      <c r="G5" s="209" t="str">
        <f>$U$36</f>
        <v>0</v>
      </c>
      <c r="H5" s="209" t="str">
        <f>$U$42</f>
        <v>2</v>
      </c>
      <c r="I5" s="209" t="str">
        <f>$U$44</f>
        <v>0</v>
      </c>
      <c r="J5" s="209" t="str">
        <f>$W$73</f>
        <v>2</v>
      </c>
      <c r="K5" s="209" t="str">
        <f>$W$79</f>
        <v>2</v>
      </c>
      <c r="L5" s="209" t="str">
        <f>$W$85</f>
        <v>2</v>
      </c>
      <c r="M5" s="209" t="str">
        <f>$U$88</f>
        <v>0</v>
      </c>
      <c r="N5" s="209" t="str">
        <f>$U$94</f>
        <v>2</v>
      </c>
      <c r="O5" s="209" t="str">
        <f>$U$96</f>
        <v>0</v>
      </c>
      <c r="P5" s="203"/>
      <c r="Q5" s="203">
        <f>IF(Q20="","",SUM($Q$36+$Q$42+$Q$44+$Q$88+$Q$94+$Q$96+$S$21+$S$27+$S$33+$S$73+$S$79+$S$85))</f>
        <v>232</v>
      </c>
      <c r="R5" s="203" t="s">
        <v>34</v>
      </c>
      <c r="S5" s="203">
        <f>IF(Q20="","",SUM($S$36+$S$42+$S$44+$S$88+$S$94+$S$96+$Q$21+$Q$27+$Q$33+$Q$73+$Q$79+Q85))</f>
        <v>235</v>
      </c>
      <c r="T5" s="204"/>
      <c r="U5" s="203">
        <f>IF(Q20="","",SUM(X36+X42+X44+X88+X94+X96+Y21+Y27+Y33+Y73+Y79+Y85))</f>
        <v>11</v>
      </c>
      <c r="V5" s="203" t="s">
        <v>34</v>
      </c>
      <c r="W5" s="203">
        <f>IF(Q20="","",SUM(Y36+Y42+Y44+Y88+Y94+Y96+X21+X27+X33+X73+X79+X85))</f>
        <v>13</v>
      </c>
      <c r="X5" s="204"/>
      <c r="Y5" s="204"/>
    </row>
    <row r="6" spans="1:32" s="205" customFormat="1" x14ac:dyDescent="0.2">
      <c r="A6" s="207"/>
      <c r="B6" s="208"/>
      <c r="C6" s="112" t="s">
        <v>97</v>
      </c>
      <c r="D6" s="209" t="str">
        <f>$U$23</f>
        <v>0</v>
      </c>
      <c r="E6" s="210" t="str">
        <f>$W$29</f>
        <v>0</v>
      </c>
      <c r="F6" s="209" t="str">
        <f>$U$38</f>
        <v>0</v>
      </c>
      <c r="G6" s="209" t="str">
        <f>$W$42</f>
        <v>0</v>
      </c>
      <c r="H6" s="209" t="str">
        <f>$W$45</f>
        <v>0</v>
      </c>
      <c r="I6" s="209" t="str">
        <f>$U$47</f>
        <v>0</v>
      </c>
      <c r="J6" s="209" t="str">
        <f>$U$75</f>
        <v>2</v>
      </c>
      <c r="K6" s="209" t="str">
        <f>$W$81</f>
        <v>0</v>
      </c>
      <c r="L6" s="209" t="str">
        <f>$U$90</f>
        <v>0</v>
      </c>
      <c r="M6" s="209" t="str">
        <f>$W$94</f>
        <v>0</v>
      </c>
      <c r="N6" s="209" t="str">
        <f>$W$97</f>
        <v>0</v>
      </c>
      <c r="O6" s="209" t="str">
        <f>$U$99</f>
        <v>0</v>
      </c>
      <c r="P6" s="203"/>
      <c r="Q6" s="203">
        <f>IF(Q20="","",SUM($Q$23+$Q$38+$Q$47+$Q$75+$Q$90+$Q$99+$S$29+$S$42+$S$45+$S$81+$S$94+$S$97))</f>
        <v>169</v>
      </c>
      <c r="R6" s="203" t="s">
        <v>34</v>
      </c>
      <c r="S6" s="203">
        <f>IF(Q20="","",SUM($S$23+$S$38+$S$47+$S$75+$S$90+$S$99+$Q$29+$Q$42+$Q$45+$Q$81+$Q$94+$Q$97))</f>
        <v>332</v>
      </c>
      <c r="T6" s="204"/>
      <c r="U6" s="203">
        <f>IF(Q20="","",SUM(X23+X38+X47+X75+X90+X99+Y29+Y42+Y45+Y81+Y94+Y97))</f>
        <v>2</v>
      </c>
      <c r="V6" s="203" t="s">
        <v>34</v>
      </c>
      <c r="W6" s="203">
        <f>IF(Q20="","",SUM(Y23+Y38+Y47+Y75+Y90+Y99+X29+X42+X45+X81+X94+X97))</f>
        <v>22</v>
      </c>
      <c r="X6" s="204"/>
      <c r="Y6" s="204"/>
    </row>
    <row r="7" spans="1:32" s="205" customFormat="1" x14ac:dyDescent="0.2">
      <c r="A7" s="207"/>
      <c r="B7" s="208"/>
      <c r="C7" s="112" t="s">
        <v>92</v>
      </c>
      <c r="D7" s="209" t="str">
        <f>$W$23</f>
        <v>2</v>
      </c>
      <c r="E7" s="210" t="str">
        <f>$U$27</f>
        <v>2</v>
      </c>
      <c r="F7" s="209" t="str">
        <f>$W$39</f>
        <v>2</v>
      </c>
      <c r="G7" s="209" t="str">
        <f>$W$41</f>
        <v>0</v>
      </c>
      <c r="H7" s="209" t="str">
        <f>$U$48</f>
        <v>0</v>
      </c>
      <c r="I7" s="209" t="str">
        <f>$W$50</f>
        <v>2</v>
      </c>
      <c r="J7" s="209" t="str">
        <f>$W$75</f>
        <v>0</v>
      </c>
      <c r="K7" s="209" t="str">
        <f>$U$79</f>
        <v>0</v>
      </c>
      <c r="L7" s="209" t="str">
        <f>$W$91</f>
        <v>0</v>
      </c>
      <c r="M7" s="209" t="str">
        <f>$W$93</f>
        <v>0</v>
      </c>
      <c r="N7" s="209" t="str">
        <f>$U$100</f>
        <v>0</v>
      </c>
      <c r="O7" s="209" t="str">
        <f>$W$102</f>
        <v>0</v>
      </c>
      <c r="P7" s="203"/>
      <c r="Q7" s="203">
        <f>IF(Q20="","",SUM($Q$27+$Q$48+$Q$79+$Q$100+$S$23+$S$39+$S$41+$S$50+$S$75+$S$91+$S$93+$S$102))</f>
        <v>247</v>
      </c>
      <c r="R7" s="203" t="s">
        <v>34</v>
      </c>
      <c r="S7" s="203">
        <f>IF(Q20="","",SUM($S$27+$S$48+$S$79+$S$100+$Q$23+$Q$39+$Q$41+$Q$50+$Q$75+$Q$91+$Q$93+$Q$102))</f>
        <v>254</v>
      </c>
      <c r="T7" s="204"/>
      <c r="U7" s="203">
        <f>IF(Q20="","",SUM(X27+X48+X79+X100+Y23+Y39+Y41+Y50+Y75+Y91+Y93+Y102))</f>
        <v>8</v>
      </c>
      <c r="V7" s="203" t="s">
        <v>34</v>
      </c>
      <c r="W7" s="203">
        <f>IF(Q20="","",SUM(Y27+Y48+Y79+Y100+X23+X39+X41+X50+X75+X91+X93+X102))</f>
        <v>16</v>
      </c>
      <c r="X7" s="204"/>
      <c r="Y7" s="204"/>
    </row>
    <row r="8" spans="1:32" s="205" customFormat="1" x14ac:dyDescent="0.2">
      <c r="A8" s="207"/>
      <c r="B8" s="208"/>
      <c r="C8" s="112" t="s">
        <v>93</v>
      </c>
      <c r="D8" s="209" t="str">
        <f>$U$24</f>
        <v>0</v>
      </c>
      <c r="E8" s="210" t="str">
        <f>$U$30</f>
        <v>0</v>
      </c>
      <c r="F8" s="209" t="str">
        <f>$U$33</f>
        <v>1</v>
      </c>
      <c r="G8" s="209" t="str">
        <f>$U$35</f>
        <v>0</v>
      </c>
      <c r="H8" s="209" t="str">
        <f>$U$45</f>
        <v>2</v>
      </c>
      <c r="I8" s="209" t="str">
        <f>$U$50</f>
        <v>0</v>
      </c>
      <c r="J8" s="209" t="str">
        <f>$U$76</f>
        <v>0</v>
      </c>
      <c r="K8" s="209" t="str">
        <f>$U$82</f>
        <v>0</v>
      </c>
      <c r="L8" s="209" t="str">
        <f>$U$85</f>
        <v>0</v>
      </c>
      <c r="M8" s="209" t="str">
        <f>$U$87</f>
        <v>0</v>
      </c>
      <c r="N8" s="209" t="str">
        <f>$U$97</f>
        <v>2</v>
      </c>
      <c r="O8" s="209" t="str">
        <f>$U$102</f>
        <v>2</v>
      </c>
      <c r="P8" s="203"/>
      <c r="Q8" s="203">
        <f>IF(Q20="","",SUM($Q$24+$Q$30+$Q$33+$Q$35+$Q$45+$Q$50+$Q$76+$Q$82+$Q$85+$Q$87+$Q$97+$Q$102))</f>
        <v>227</v>
      </c>
      <c r="R8" s="110" t="s">
        <v>34</v>
      </c>
      <c r="S8" s="203">
        <f>IF(Q20="","",SUM($S$24+$S$30+$S$33+$S$35+$S$45+$S$50+$S$76+$S$82+$S$85+$S$87+$S$97+$S$102))</f>
        <v>267</v>
      </c>
      <c r="T8" s="204"/>
      <c r="U8" s="203">
        <f>IF(Q20="","",SUM(X24+X30+X33+X35+X45+X50+X76+X82+X85+X87+X97+X102))</f>
        <v>7</v>
      </c>
      <c r="V8" s="110" t="s">
        <v>34</v>
      </c>
      <c r="W8" s="203">
        <f>IF(Q20="","",SUM(Y24+Y30+Y33+Y35+Y45+Y50+Y76+Y82+Y85+Y87+Y97+Y102))</f>
        <v>17</v>
      </c>
      <c r="X8" s="204"/>
      <c r="Y8" s="204"/>
    </row>
    <row r="9" spans="1:32" s="205" customFormat="1" x14ac:dyDescent="0.2">
      <c r="A9" s="207"/>
      <c r="B9" s="208"/>
      <c r="C9" s="211"/>
      <c r="D9" s="203"/>
      <c r="E9" s="212"/>
      <c r="F9" s="203"/>
      <c r="G9" s="203"/>
      <c r="H9" s="203"/>
      <c r="I9" s="203"/>
      <c r="J9" s="203"/>
      <c r="K9" s="203"/>
      <c r="L9" s="203"/>
      <c r="M9" s="203"/>
      <c r="N9" s="203"/>
      <c r="O9" s="203"/>
      <c r="P9" s="203"/>
      <c r="Q9" s="203">
        <f>SUM(Q2:Q8)</f>
        <v>1685</v>
      </c>
      <c r="R9" s="203" t="s">
        <v>34</v>
      </c>
      <c r="S9" s="203">
        <f>SUM(S2:S8)</f>
        <v>1685</v>
      </c>
      <c r="T9" s="203"/>
      <c r="U9" s="203">
        <f>SUM(U2:U8)</f>
        <v>84</v>
      </c>
      <c r="V9" s="203" t="s">
        <v>34</v>
      </c>
      <c r="W9" s="203">
        <f>SUM(W2:Y8)</f>
        <v>84</v>
      </c>
      <c r="X9" s="204"/>
      <c r="Y9" s="204"/>
    </row>
    <row r="10" spans="1:32" s="205" customFormat="1" x14ac:dyDescent="0.2">
      <c r="A10" s="207" t="s">
        <v>22</v>
      </c>
      <c r="B10" s="208"/>
      <c r="C10" s="78" t="s">
        <v>150</v>
      </c>
      <c r="D10" s="204"/>
      <c r="X10" s="204"/>
      <c r="Y10" s="204"/>
    </row>
    <row r="11" spans="1:32" s="205" customFormat="1" x14ac:dyDescent="0.2">
      <c r="A11" s="207" t="s">
        <v>23</v>
      </c>
      <c r="B11" s="208"/>
      <c r="C11" s="162" t="s">
        <v>155</v>
      </c>
      <c r="D11" s="204"/>
      <c r="E11" s="215"/>
      <c r="F11" s="215"/>
      <c r="G11" s="215"/>
      <c r="H11" s="215"/>
      <c r="I11" s="215"/>
      <c r="J11" s="215"/>
      <c r="K11" s="215"/>
      <c r="L11" s="215"/>
      <c r="M11" s="215"/>
      <c r="N11" s="215"/>
      <c r="O11" s="215"/>
      <c r="Q11" s="204"/>
      <c r="R11" s="204"/>
      <c r="S11" s="204"/>
      <c r="T11" s="204"/>
      <c r="U11" s="204"/>
      <c r="V11" s="204"/>
      <c r="W11" s="204"/>
      <c r="X11" s="204"/>
      <c r="Y11" s="204"/>
    </row>
    <row r="12" spans="1:32" s="205" customFormat="1" x14ac:dyDescent="0.2">
      <c r="A12" s="207" t="s">
        <v>24</v>
      </c>
      <c r="B12" s="208"/>
      <c r="C12" s="12" t="s">
        <v>6</v>
      </c>
      <c r="D12" s="204"/>
      <c r="Q12" s="204"/>
      <c r="R12" s="204"/>
      <c r="S12" s="204"/>
      <c r="T12" s="204"/>
      <c r="U12" s="204"/>
      <c r="V12" s="204"/>
      <c r="W12" s="204"/>
      <c r="X12" s="204"/>
      <c r="Y12" s="204"/>
      <c r="AA12" s="203"/>
      <c r="AB12" s="203"/>
      <c r="AC12" s="203"/>
      <c r="AD12" s="204"/>
      <c r="AE12" s="203"/>
      <c r="AF12" s="203"/>
    </row>
    <row r="13" spans="1:32" s="205" customFormat="1" x14ac:dyDescent="0.2">
      <c r="A13" s="207" t="s">
        <v>25</v>
      </c>
      <c r="B13" s="208"/>
      <c r="C13" s="12" t="s">
        <v>103</v>
      </c>
      <c r="D13" s="204"/>
      <c r="Q13" s="204"/>
      <c r="R13" s="204"/>
      <c r="S13" s="204"/>
      <c r="T13" s="204"/>
      <c r="U13" s="204"/>
      <c r="V13" s="204"/>
      <c r="W13" s="204"/>
      <c r="X13" s="204"/>
      <c r="Y13" s="204"/>
    </row>
    <row r="14" spans="1:32" s="205" customFormat="1" x14ac:dyDescent="0.2">
      <c r="A14" s="207" t="s">
        <v>100</v>
      </c>
      <c r="B14" s="208"/>
      <c r="C14" s="4" t="s">
        <v>156</v>
      </c>
      <c r="D14" s="204"/>
      <c r="Q14" s="204"/>
      <c r="R14" s="204"/>
      <c r="S14" s="204"/>
      <c r="T14" s="204"/>
      <c r="U14" s="204"/>
      <c r="V14" s="204"/>
      <c r="W14" s="204"/>
      <c r="X14" s="204"/>
      <c r="Y14" s="204"/>
    </row>
    <row r="15" spans="1:32" s="205" customFormat="1" x14ac:dyDescent="0.2">
      <c r="A15" s="207" t="s">
        <v>101</v>
      </c>
      <c r="B15" s="208"/>
      <c r="D15" s="204"/>
      <c r="Q15" s="204"/>
      <c r="R15" s="204"/>
      <c r="S15" s="204"/>
      <c r="T15" s="204"/>
      <c r="U15" s="204"/>
      <c r="V15" s="204"/>
      <c r="W15" s="204"/>
      <c r="X15" s="204"/>
      <c r="Y15" s="204"/>
    </row>
    <row r="16" spans="1:32" s="205" customFormat="1" x14ac:dyDescent="0.2">
      <c r="A16" s="207" t="s">
        <v>26</v>
      </c>
      <c r="B16" s="208"/>
      <c r="C16" s="205" t="s">
        <v>36</v>
      </c>
      <c r="D16" s="204"/>
      <c r="Q16" s="204"/>
      <c r="R16" s="204"/>
      <c r="S16" s="204"/>
      <c r="T16" s="204"/>
      <c r="U16" s="204"/>
      <c r="V16" s="204"/>
      <c r="W16" s="204"/>
      <c r="X16" s="204"/>
      <c r="Y16" s="204"/>
    </row>
    <row r="17" spans="1:28" s="205" customFormat="1" x14ac:dyDescent="0.2">
      <c r="A17" s="207"/>
      <c r="B17" s="208"/>
      <c r="D17" s="204"/>
      <c r="Q17" s="204"/>
      <c r="R17" s="204"/>
      <c r="S17" s="204"/>
      <c r="T17" s="204"/>
      <c r="U17" s="204"/>
      <c r="V17" s="204"/>
      <c r="W17" s="204"/>
      <c r="X17" s="204"/>
      <c r="Y17" s="204"/>
    </row>
    <row r="18" spans="1:28" s="164" customFormat="1" x14ac:dyDescent="0.2">
      <c r="A18" s="201" t="s">
        <v>27</v>
      </c>
      <c r="B18" s="216" t="s">
        <v>28</v>
      </c>
      <c r="C18" s="204" t="s">
        <v>29</v>
      </c>
      <c r="D18" s="217"/>
      <c r="E18" s="205" t="s">
        <v>30</v>
      </c>
      <c r="F18" s="204"/>
      <c r="G18" s="204"/>
      <c r="H18" s="204"/>
      <c r="I18" s="204"/>
      <c r="J18" s="204"/>
      <c r="K18" s="204"/>
      <c r="L18" s="204"/>
      <c r="M18" s="204"/>
      <c r="N18" s="204"/>
      <c r="O18" s="204"/>
      <c r="P18" s="204" t="s">
        <v>31</v>
      </c>
      <c r="Q18" s="206"/>
      <c r="R18" s="204" t="s">
        <v>32</v>
      </c>
      <c r="S18" s="204"/>
      <c r="T18" s="204"/>
      <c r="U18" s="204"/>
      <c r="V18" s="204" t="s">
        <v>33</v>
      </c>
      <c r="W18" s="204"/>
      <c r="X18" s="204"/>
      <c r="Y18" s="204"/>
    </row>
    <row r="19" spans="1:28" s="164" customFormat="1" x14ac:dyDescent="0.2">
      <c r="A19" s="201" t="s">
        <v>148</v>
      </c>
      <c r="B19" s="216"/>
      <c r="C19" s="204"/>
      <c r="D19" s="217"/>
      <c r="E19" s="205"/>
      <c r="F19" s="204"/>
      <c r="G19" s="204"/>
      <c r="H19" s="204"/>
      <c r="I19" s="204"/>
      <c r="J19" s="204"/>
      <c r="K19" s="204"/>
      <c r="L19" s="204"/>
      <c r="M19" s="204"/>
      <c r="N19" s="204"/>
      <c r="O19" s="204"/>
      <c r="P19" s="204"/>
      <c r="Q19" s="204"/>
      <c r="R19" s="204"/>
      <c r="S19" s="204"/>
      <c r="T19" s="204"/>
      <c r="U19" s="204"/>
      <c r="V19" s="204"/>
      <c r="W19" s="204"/>
      <c r="X19" s="204"/>
      <c r="Y19" s="204"/>
    </row>
    <row r="20" spans="1:28" s="111" customFormat="1" x14ac:dyDescent="0.2">
      <c r="A20" s="201" t="str">
        <f>T($C$12)</f>
        <v>10 Uhr</v>
      </c>
      <c r="B20" s="218">
        <v>1</v>
      </c>
      <c r="C20" s="212" t="str">
        <f>T(C2)</f>
        <v>TV Stammheim 1</v>
      </c>
      <c r="D20" s="219" t="s">
        <v>102</v>
      </c>
      <c r="E20" s="212" t="str">
        <f>T(C3)</f>
        <v>TV Stammheim 2</v>
      </c>
      <c r="F20" s="212"/>
      <c r="G20" s="212"/>
      <c r="H20" s="212"/>
      <c r="I20" s="212"/>
      <c r="J20" s="212"/>
      <c r="K20" s="212"/>
      <c r="L20" s="212"/>
      <c r="M20" s="212"/>
      <c r="N20" s="212"/>
      <c r="O20" s="212"/>
      <c r="P20" s="212" t="str">
        <f>T(C6)</f>
        <v>TSV Illertissen</v>
      </c>
      <c r="Q20" s="110">
        <v>21</v>
      </c>
      <c r="R20" s="110" t="s">
        <v>34</v>
      </c>
      <c r="S20" s="203">
        <v>20</v>
      </c>
      <c r="T20" s="110"/>
      <c r="U20" s="220" t="str">
        <f>IF(Q20="","",IF(Q20=S20,"1",IF(Q20&gt;S20,"2","0")))</f>
        <v>2</v>
      </c>
      <c r="V20" s="221" t="s">
        <v>34</v>
      </c>
      <c r="W20" s="220" t="str">
        <f>IF(Q20="","",IF(S20=Q20,"1",IF(S20&gt;Q20,"2","0")))</f>
        <v>0</v>
      </c>
      <c r="X20" s="221" t="str">
        <f>IF(U20="","0",U20)</f>
        <v>2</v>
      </c>
      <c r="Y20" s="221" t="str">
        <f>IF(W20="","0",W20)</f>
        <v>0</v>
      </c>
      <c r="Z20" s="138"/>
      <c r="AA20" s="138"/>
      <c r="AB20" s="138"/>
    </row>
    <row r="21" spans="1:28" s="111" customFormat="1" x14ac:dyDescent="0.2">
      <c r="A21" s="201"/>
      <c r="B21" s="203">
        <v>2</v>
      </c>
      <c r="C21" s="212" t="str">
        <f>T(C4)</f>
        <v>TV Stammheim 3</v>
      </c>
      <c r="D21" s="219" t="s">
        <v>102</v>
      </c>
      <c r="E21" s="212" t="str">
        <f>T(C5)</f>
        <v>TV Stammheim 4</v>
      </c>
      <c r="F21" s="212"/>
      <c r="G21" s="212"/>
      <c r="H21" s="212"/>
      <c r="I21" s="212"/>
      <c r="J21" s="212"/>
      <c r="K21" s="212"/>
      <c r="L21" s="212"/>
      <c r="M21" s="212"/>
      <c r="N21" s="212"/>
      <c r="O21" s="212"/>
      <c r="P21" s="212" t="str">
        <f>T(C7)</f>
        <v>TSV Dennach 1</v>
      </c>
      <c r="Q21" s="110">
        <v>24</v>
      </c>
      <c r="R21" s="110" t="s">
        <v>34</v>
      </c>
      <c r="S21" s="203">
        <v>17</v>
      </c>
      <c r="T21" s="110"/>
      <c r="U21" s="220" t="str">
        <f>IF(Q21="","",IF(Q21=S21,"1",IF(Q21&gt;S21,"2","0")))</f>
        <v>2</v>
      </c>
      <c r="V21" s="221" t="s">
        <v>34</v>
      </c>
      <c r="W21" s="220" t="str">
        <f>IF(Q21="","",IF(S21=Q21,"1",IF(S21&gt;Q21,"2","0")))</f>
        <v>0</v>
      </c>
      <c r="X21" s="221" t="str">
        <f t="shared" ref="X21:X84" si="0">IF(U21="","0",U21)</f>
        <v>2</v>
      </c>
      <c r="Y21" s="221" t="str">
        <f t="shared" ref="Y21:Y84" si="1">IF(W21="","0",W21)</f>
        <v>0</v>
      </c>
      <c r="Z21" s="138"/>
      <c r="AA21" s="138"/>
      <c r="AB21" s="138"/>
    </row>
    <row r="22" spans="1:28" s="111" customFormat="1" x14ac:dyDescent="0.2">
      <c r="A22" s="201"/>
      <c r="B22" s="203"/>
      <c r="C22" s="212"/>
      <c r="D22" s="219"/>
      <c r="E22" s="212"/>
      <c r="F22" s="212"/>
      <c r="G22" s="212"/>
      <c r="H22" s="212"/>
      <c r="I22" s="212"/>
      <c r="J22" s="212"/>
      <c r="K22" s="212"/>
      <c r="L22" s="212"/>
      <c r="M22" s="212"/>
      <c r="N22" s="212"/>
      <c r="O22" s="212"/>
      <c r="P22" s="212"/>
      <c r="Q22" s="110"/>
      <c r="R22" s="110"/>
      <c r="S22" s="203"/>
      <c r="T22" s="110"/>
      <c r="U22" s="220"/>
      <c r="V22" s="221"/>
      <c r="W22" s="220"/>
      <c r="X22" s="221" t="str">
        <f t="shared" si="0"/>
        <v>0</v>
      </c>
      <c r="Y22" s="221" t="str">
        <f t="shared" si="1"/>
        <v>0</v>
      </c>
      <c r="Z22" s="138"/>
      <c r="AA22" s="138"/>
      <c r="AB22" s="138"/>
    </row>
    <row r="23" spans="1:28" s="111" customFormat="1" x14ac:dyDescent="0.2">
      <c r="A23" s="201"/>
      <c r="B23" s="218">
        <v>1</v>
      </c>
      <c r="C23" s="212" t="str">
        <f>T(C6)</f>
        <v>TSV Illertissen</v>
      </c>
      <c r="D23" s="219" t="s">
        <v>102</v>
      </c>
      <c r="E23" s="212" t="str">
        <f>T(C7)</f>
        <v>TSV Dennach 1</v>
      </c>
      <c r="F23" s="212"/>
      <c r="G23" s="212"/>
      <c r="H23" s="212"/>
      <c r="I23" s="212"/>
      <c r="J23" s="212"/>
      <c r="K23" s="212"/>
      <c r="L23" s="212"/>
      <c r="M23" s="212"/>
      <c r="N23" s="212"/>
      <c r="O23" s="212"/>
      <c r="P23" s="115" t="str">
        <f>T(C5)</f>
        <v>TV Stammheim 4</v>
      </c>
      <c r="Q23" s="110">
        <v>10</v>
      </c>
      <c r="R23" s="110" t="s">
        <v>34</v>
      </c>
      <c r="S23" s="203">
        <v>30</v>
      </c>
      <c r="T23" s="110"/>
      <c r="U23" s="220" t="str">
        <f>IF(Q23="","",IF(Q23=S23,"1",IF(Q23&gt;S23,"2","0")))</f>
        <v>0</v>
      </c>
      <c r="V23" s="221" t="s">
        <v>34</v>
      </c>
      <c r="W23" s="220" t="str">
        <f>IF(S23="","",IF(S23=Q23,"1",IF(S23&gt;Q23,"2","0")))</f>
        <v>2</v>
      </c>
      <c r="X23" s="221" t="str">
        <f t="shared" si="0"/>
        <v>0</v>
      </c>
      <c r="Y23" s="221" t="str">
        <f t="shared" si="1"/>
        <v>2</v>
      </c>
      <c r="Z23" s="138"/>
      <c r="AA23" s="138"/>
      <c r="AB23" s="138"/>
    </row>
    <row r="24" spans="1:28" s="111" customFormat="1" x14ac:dyDescent="0.2">
      <c r="A24" s="206"/>
      <c r="B24" s="218">
        <v>2</v>
      </c>
      <c r="C24" s="115" t="str">
        <f>T(C8)</f>
        <v>TSV Dennach 2</v>
      </c>
      <c r="D24" s="222" t="s">
        <v>102</v>
      </c>
      <c r="E24" s="212" t="str">
        <f>T(C2)</f>
        <v>TV Stammheim 1</v>
      </c>
      <c r="F24" s="115"/>
      <c r="G24" s="115"/>
      <c r="H24" s="115"/>
      <c r="I24" s="115"/>
      <c r="J24" s="115"/>
      <c r="K24" s="115"/>
      <c r="L24" s="115"/>
      <c r="M24" s="115"/>
      <c r="N24" s="115"/>
      <c r="O24" s="115"/>
      <c r="P24" s="115" t="str">
        <f>T(C3)</f>
        <v>TV Stammheim 2</v>
      </c>
      <c r="Q24" s="110">
        <v>11</v>
      </c>
      <c r="R24" s="110" t="s">
        <v>34</v>
      </c>
      <c r="S24" s="203">
        <v>27</v>
      </c>
      <c r="T24" s="110"/>
      <c r="U24" s="220" t="str">
        <f>IF(Q24="","",IF(Q24=S24,"1",IF(Q24&gt;S24,"2","0")))</f>
        <v>0</v>
      </c>
      <c r="V24" s="223" t="s">
        <v>34</v>
      </c>
      <c r="W24" s="220" t="str">
        <f>IF(S24="","",IF(S24=Q24,"1",IF(S24&gt;Q24,"2","0")))</f>
        <v>2</v>
      </c>
      <c r="X24" s="221" t="str">
        <f t="shared" si="0"/>
        <v>0</v>
      </c>
      <c r="Y24" s="221" t="str">
        <f t="shared" si="1"/>
        <v>2</v>
      </c>
      <c r="Z24" s="224"/>
      <c r="AA24" s="138"/>
      <c r="AB24" s="138"/>
    </row>
    <row r="25" spans="1:28" s="111" customFormat="1" x14ac:dyDescent="0.2">
      <c r="A25" s="206"/>
      <c r="B25" s="218"/>
      <c r="C25" s="212"/>
      <c r="D25" s="222"/>
      <c r="E25" s="212"/>
      <c r="F25" s="115"/>
      <c r="G25" s="115"/>
      <c r="H25" s="115"/>
      <c r="I25" s="115"/>
      <c r="J25" s="115"/>
      <c r="K25" s="115"/>
      <c r="L25" s="115"/>
      <c r="M25" s="115"/>
      <c r="N25" s="115"/>
      <c r="O25" s="115"/>
      <c r="P25" s="212"/>
      <c r="Q25" s="110"/>
      <c r="R25" s="110"/>
      <c r="S25" s="203"/>
      <c r="T25" s="110"/>
      <c r="U25" s="220"/>
      <c r="V25" s="221"/>
      <c r="W25" s="220"/>
      <c r="X25" s="221" t="str">
        <f t="shared" si="0"/>
        <v>0</v>
      </c>
      <c r="Y25" s="221" t="str">
        <f t="shared" si="1"/>
        <v>0</v>
      </c>
      <c r="Z25" s="138"/>
      <c r="AA25" s="138"/>
      <c r="AB25" s="138"/>
    </row>
    <row r="26" spans="1:28" s="111" customFormat="1" x14ac:dyDescent="0.2">
      <c r="A26" s="201"/>
      <c r="B26" s="218">
        <v>1</v>
      </c>
      <c r="C26" s="212" t="str">
        <f>T(C2)</f>
        <v>TV Stammheim 1</v>
      </c>
      <c r="D26" s="219" t="s">
        <v>102</v>
      </c>
      <c r="E26" s="212" t="str">
        <f>T(C4)</f>
        <v>TV Stammheim 3</v>
      </c>
      <c r="F26" s="115"/>
      <c r="G26" s="115"/>
      <c r="H26" s="115"/>
      <c r="I26" s="115"/>
      <c r="J26" s="115"/>
      <c r="K26" s="115"/>
      <c r="L26" s="115"/>
      <c r="M26" s="115"/>
      <c r="N26" s="115"/>
      <c r="O26" s="115"/>
      <c r="P26" s="115" t="str">
        <f>(C8)</f>
        <v>TSV Dennach 2</v>
      </c>
      <c r="Q26" s="110">
        <v>23</v>
      </c>
      <c r="R26" s="110" t="s">
        <v>34</v>
      </c>
      <c r="S26" s="203">
        <v>21</v>
      </c>
      <c r="T26" s="110"/>
      <c r="U26" s="220" t="str">
        <f>IF(Q26="","",IF(Q26=S26,"1",IF(Q26&gt;S26,"2","0")))</f>
        <v>2</v>
      </c>
      <c r="V26" s="221" t="s">
        <v>34</v>
      </c>
      <c r="W26" s="220" t="str">
        <f>IF(S26="","",IF(S26=Q26,"1",IF(S26&gt;Q26,"2","0")))</f>
        <v>0</v>
      </c>
      <c r="X26" s="221" t="str">
        <f t="shared" si="0"/>
        <v>2</v>
      </c>
      <c r="Y26" s="221" t="str">
        <f t="shared" si="1"/>
        <v>0</v>
      </c>
      <c r="Z26" s="138"/>
      <c r="AA26" s="138"/>
      <c r="AB26" s="138"/>
    </row>
    <row r="27" spans="1:28" s="111" customFormat="1" x14ac:dyDescent="0.2">
      <c r="A27" s="201"/>
      <c r="B27" s="218">
        <v>2</v>
      </c>
      <c r="C27" s="212" t="str">
        <f>T(C7)</f>
        <v>TSV Dennach 1</v>
      </c>
      <c r="D27" s="219" t="s">
        <v>102</v>
      </c>
      <c r="E27" s="212" t="str">
        <f>T(C5)</f>
        <v>TV Stammheim 4</v>
      </c>
      <c r="F27" s="212"/>
      <c r="G27" s="212"/>
      <c r="H27" s="212"/>
      <c r="I27" s="212"/>
      <c r="J27" s="212"/>
      <c r="K27" s="212"/>
      <c r="L27" s="212"/>
      <c r="M27" s="212"/>
      <c r="N27" s="212"/>
      <c r="O27" s="212"/>
      <c r="P27" s="212" t="str">
        <f>T(C6)</f>
        <v>TSV Illertissen</v>
      </c>
      <c r="Q27" s="110">
        <v>24</v>
      </c>
      <c r="R27" s="110" t="s">
        <v>34</v>
      </c>
      <c r="S27" s="203">
        <v>17</v>
      </c>
      <c r="T27" s="110"/>
      <c r="U27" s="220" t="str">
        <f>IF(Q27="","",IF(Q27=S27,"1",IF(Q27&gt;S27,"2","0")))</f>
        <v>2</v>
      </c>
      <c r="V27" s="221" t="s">
        <v>34</v>
      </c>
      <c r="W27" s="220" t="str">
        <f>IF(S27="","",IF(S27=Q27,"1",IF(S27&gt;Q27,"2","0")))</f>
        <v>0</v>
      </c>
      <c r="X27" s="221" t="str">
        <f t="shared" si="0"/>
        <v>2</v>
      </c>
      <c r="Y27" s="221" t="str">
        <f t="shared" si="1"/>
        <v>0</v>
      </c>
      <c r="Z27" s="138"/>
      <c r="AA27" s="138"/>
      <c r="AB27" s="138"/>
    </row>
    <row r="28" spans="1:28" s="111" customFormat="1" x14ac:dyDescent="0.2">
      <c r="A28" s="201"/>
      <c r="B28" s="218"/>
      <c r="C28" s="212"/>
      <c r="D28" s="219"/>
      <c r="E28" s="212"/>
      <c r="F28" s="212"/>
      <c r="G28" s="212"/>
      <c r="H28" s="212"/>
      <c r="I28" s="212"/>
      <c r="J28" s="212"/>
      <c r="K28" s="212"/>
      <c r="L28" s="212"/>
      <c r="M28" s="212"/>
      <c r="N28" s="212"/>
      <c r="O28" s="212"/>
      <c r="P28" s="212"/>
      <c r="Q28" s="110"/>
      <c r="R28" s="110"/>
      <c r="S28" s="203"/>
      <c r="T28" s="110"/>
      <c r="U28" s="220"/>
      <c r="V28" s="221"/>
      <c r="W28" s="220"/>
      <c r="X28" s="221" t="str">
        <f t="shared" si="0"/>
        <v>0</v>
      </c>
      <c r="Y28" s="221" t="str">
        <f t="shared" si="1"/>
        <v>0</v>
      </c>
      <c r="Z28" s="138"/>
      <c r="AA28" s="138"/>
      <c r="AB28" s="138"/>
    </row>
    <row r="29" spans="1:28" s="111" customFormat="1" x14ac:dyDescent="0.2">
      <c r="A29" s="201"/>
      <c r="B29" s="203">
        <v>1</v>
      </c>
      <c r="C29" s="212" t="str">
        <f>T(C3)</f>
        <v>TV Stammheim 2</v>
      </c>
      <c r="D29" s="219" t="s">
        <v>102</v>
      </c>
      <c r="E29" s="212" t="str">
        <f>T(C6)</f>
        <v>TSV Illertissen</v>
      </c>
      <c r="F29" s="115"/>
      <c r="G29" s="115"/>
      <c r="H29" s="115"/>
      <c r="I29" s="115"/>
      <c r="J29" s="115"/>
      <c r="K29" s="115"/>
      <c r="L29" s="115"/>
      <c r="M29" s="115"/>
      <c r="N29" s="115"/>
      <c r="O29" s="115"/>
      <c r="P29" s="212" t="str">
        <f>T(C2)</f>
        <v>TV Stammheim 1</v>
      </c>
      <c r="Q29" s="110">
        <v>30</v>
      </c>
      <c r="R29" s="110" t="s">
        <v>34</v>
      </c>
      <c r="S29" s="203">
        <v>10</v>
      </c>
      <c r="T29" s="110"/>
      <c r="U29" s="220" t="str">
        <f>IF(Q29="","",IF(Q29=S29,"1",IF(Q29&gt;S29,"2","0")))</f>
        <v>2</v>
      </c>
      <c r="V29" s="221" t="s">
        <v>34</v>
      </c>
      <c r="W29" s="220" t="str">
        <f>IF(S29="","",IF(S29=Q29,"1",IF(S29&gt;Q29,"2","0")))</f>
        <v>0</v>
      </c>
      <c r="X29" s="221" t="str">
        <f t="shared" si="0"/>
        <v>2</v>
      </c>
      <c r="Y29" s="221" t="str">
        <f t="shared" si="1"/>
        <v>0</v>
      </c>
      <c r="Z29" s="138"/>
      <c r="AA29" s="138"/>
      <c r="AB29" s="138"/>
    </row>
    <row r="30" spans="1:28" s="111" customFormat="1" x14ac:dyDescent="0.2">
      <c r="A30" s="201"/>
      <c r="B30" s="218">
        <v>2</v>
      </c>
      <c r="C30" s="212" t="str">
        <f>T(C8)</f>
        <v>TSV Dennach 2</v>
      </c>
      <c r="D30" s="222" t="s">
        <v>102</v>
      </c>
      <c r="E30" s="212" t="str">
        <f>T(C4)</f>
        <v>TV Stammheim 3</v>
      </c>
      <c r="F30" s="115"/>
      <c r="G30" s="115"/>
      <c r="H30" s="115"/>
      <c r="I30" s="115"/>
      <c r="J30" s="115"/>
      <c r="K30" s="115"/>
      <c r="L30" s="115"/>
      <c r="M30" s="115"/>
      <c r="N30" s="115"/>
      <c r="O30" s="115"/>
      <c r="P30" s="115" t="str">
        <f>(C5)</f>
        <v>TV Stammheim 4</v>
      </c>
      <c r="Q30" s="110">
        <v>18</v>
      </c>
      <c r="R30" s="110" t="s">
        <v>34</v>
      </c>
      <c r="S30" s="203">
        <v>25</v>
      </c>
      <c r="T30" s="110"/>
      <c r="U30" s="220" t="str">
        <f>IF(Q30="","",IF(Q30=S30,"1",IF(Q30&gt;S30,"2","0")))</f>
        <v>0</v>
      </c>
      <c r="V30" s="221" t="s">
        <v>34</v>
      </c>
      <c r="W30" s="220" t="str">
        <f>IF(S30="","",IF(S30=Q30,"1",IF(S30&gt;Q30,"2","0")))</f>
        <v>2</v>
      </c>
      <c r="X30" s="221" t="str">
        <f t="shared" si="0"/>
        <v>0</v>
      </c>
      <c r="Y30" s="221" t="str">
        <f t="shared" si="1"/>
        <v>2</v>
      </c>
      <c r="Z30" s="224"/>
      <c r="AA30" s="138"/>
      <c r="AB30" s="138"/>
    </row>
    <row r="31" spans="1:28" s="111" customFormat="1" x14ac:dyDescent="0.2">
      <c r="A31" s="201"/>
      <c r="B31" s="218"/>
      <c r="C31" s="212"/>
      <c r="D31" s="222"/>
      <c r="E31" s="212"/>
      <c r="F31" s="115"/>
      <c r="G31" s="115"/>
      <c r="H31" s="115"/>
      <c r="I31" s="115"/>
      <c r="J31" s="115"/>
      <c r="K31" s="115"/>
      <c r="L31" s="115"/>
      <c r="M31" s="115"/>
      <c r="N31" s="115"/>
      <c r="O31" s="115"/>
      <c r="P31" s="115"/>
      <c r="Q31" s="110"/>
      <c r="R31" s="110"/>
      <c r="S31" s="203"/>
      <c r="T31" s="110"/>
      <c r="U31" s="220"/>
      <c r="V31" s="221"/>
      <c r="W31" s="220"/>
      <c r="X31" s="221" t="str">
        <f t="shared" si="0"/>
        <v>0</v>
      </c>
      <c r="Y31" s="221" t="str">
        <f t="shared" si="1"/>
        <v>0</v>
      </c>
      <c r="Z31" s="224"/>
      <c r="AA31" s="138"/>
      <c r="AB31" s="138"/>
    </row>
    <row r="32" spans="1:28" s="112" customFormat="1" x14ac:dyDescent="0.2">
      <c r="A32" s="225"/>
      <c r="B32" s="226">
        <v>1</v>
      </c>
      <c r="C32" s="227" t="str">
        <f>T(C3)</f>
        <v>TV Stammheim 2</v>
      </c>
      <c r="D32" s="228" t="s">
        <v>102</v>
      </c>
      <c r="E32" s="227" t="str">
        <f>T(C4)</f>
        <v>TV Stammheim 3</v>
      </c>
      <c r="F32" s="227"/>
      <c r="G32" s="227"/>
      <c r="H32" s="227"/>
      <c r="I32" s="227"/>
      <c r="J32" s="227"/>
      <c r="K32" s="227"/>
      <c r="L32" s="227"/>
      <c r="M32" s="227"/>
      <c r="N32" s="227"/>
      <c r="O32" s="227"/>
      <c r="P32" s="227" t="str">
        <f>T(C6)</f>
        <v>TSV Illertissen</v>
      </c>
      <c r="Q32" s="110">
        <v>20</v>
      </c>
      <c r="R32" s="126" t="s">
        <v>34</v>
      </c>
      <c r="S32" s="203">
        <v>16</v>
      </c>
      <c r="T32" s="126"/>
      <c r="U32" s="229" t="str">
        <f>IF(Q32="","",IF(Q32=S32,"1",IF(Q32&gt;S32,"2","0")))</f>
        <v>2</v>
      </c>
      <c r="V32" s="230" t="s">
        <v>34</v>
      </c>
      <c r="W32" s="229" t="str">
        <f>IF(S32="","",IF(S32=Q32,"1",IF(S32&gt;Q32,"2","0")))</f>
        <v>0</v>
      </c>
      <c r="X32" s="221" t="str">
        <f t="shared" si="0"/>
        <v>2</v>
      </c>
      <c r="Y32" s="221" t="str">
        <f t="shared" si="1"/>
        <v>0</v>
      </c>
      <c r="Z32" s="127"/>
      <c r="AA32" s="127"/>
      <c r="AB32" s="127"/>
    </row>
    <row r="33" spans="1:28" s="112" customFormat="1" x14ac:dyDescent="0.2">
      <c r="A33" s="225"/>
      <c r="B33" s="226">
        <v>2</v>
      </c>
      <c r="C33" s="227" t="str">
        <f>T(C8)</f>
        <v>TSV Dennach 2</v>
      </c>
      <c r="D33" s="228" t="s">
        <v>102</v>
      </c>
      <c r="E33" s="227" t="str">
        <f>T(C5)</f>
        <v>TV Stammheim 4</v>
      </c>
      <c r="F33" s="125"/>
      <c r="G33" s="125"/>
      <c r="H33" s="125"/>
      <c r="I33" s="125"/>
      <c r="J33" s="125"/>
      <c r="K33" s="125"/>
      <c r="L33" s="125"/>
      <c r="M33" s="125"/>
      <c r="N33" s="125"/>
      <c r="O33" s="125"/>
      <c r="P33" s="125" t="str">
        <f>T(C2)</f>
        <v>TV Stammheim 1</v>
      </c>
      <c r="Q33" s="110">
        <v>20</v>
      </c>
      <c r="R33" s="126" t="s">
        <v>34</v>
      </c>
      <c r="S33" s="203">
        <v>20</v>
      </c>
      <c r="T33" s="126"/>
      <c r="U33" s="229" t="str">
        <f>IF(Q33="","",IF(Q33=S33,"1",IF(Q33&gt;S33,"2","0")))</f>
        <v>1</v>
      </c>
      <c r="V33" s="230" t="s">
        <v>34</v>
      </c>
      <c r="W33" s="229" t="str">
        <f>IF(S33="","",IF(S33=Q33,"1",IF(S33&gt;Q33,"2","0")))</f>
        <v>1</v>
      </c>
      <c r="X33" s="221" t="str">
        <f t="shared" si="0"/>
        <v>1</v>
      </c>
      <c r="Y33" s="221" t="str">
        <f t="shared" si="1"/>
        <v>1</v>
      </c>
      <c r="Z33" s="231"/>
      <c r="AA33" s="127"/>
      <c r="AB33" s="127"/>
    </row>
    <row r="34" spans="1:28" s="112" customFormat="1" x14ac:dyDescent="0.2">
      <c r="A34" s="225"/>
      <c r="B34" s="226"/>
      <c r="C34" s="227"/>
      <c r="D34" s="228"/>
      <c r="E34" s="227"/>
      <c r="F34" s="125"/>
      <c r="G34" s="125"/>
      <c r="H34" s="125"/>
      <c r="I34" s="125"/>
      <c r="J34" s="125"/>
      <c r="K34" s="125"/>
      <c r="L34" s="125"/>
      <c r="M34" s="125"/>
      <c r="N34" s="125"/>
      <c r="O34" s="125"/>
      <c r="P34" s="125"/>
      <c r="Q34" s="110"/>
      <c r="R34" s="126"/>
      <c r="S34" s="203"/>
      <c r="T34" s="126"/>
      <c r="U34" s="229" t="str">
        <f t="shared" ref="U34:U35" si="2">IF(Q34="","",IF(Q34=S34,"1",IF(Q34&gt;S34,"2","0")))</f>
        <v/>
      </c>
      <c r="V34" s="230"/>
      <c r="W34" s="229" t="str">
        <f t="shared" ref="W34:W35" si="3">IF(S34="","",IF(S34=Q34,"1",IF(S34&gt;Q34,"2","0")))</f>
        <v/>
      </c>
      <c r="X34" s="221" t="str">
        <f t="shared" si="0"/>
        <v>0</v>
      </c>
      <c r="Y34" s="221" t="str">
        <f t="shared" si="1"/>
        <v>0</v>
      </c>
      <c r="Z34" s="231"/>
      <c r="AA34" s="127"/>
      <c r="AB34" s="127"/>
    </row>
    <row r="35" spans="1:28" s="112" customFormat="1" x14ac:dyDescent="0.2">
      <c r="A35" s="225"/>
      <c r="B35" s="226">
        <v>1</v>
      </c>
      <c r="C35" s="227" t="str">
        <f>T(C8)</f>
        <v>TSV Dennach 2</v>
      </c>
      <c r="D35" s="228" t="s">
        <v>102</v>
      </c>
      <c r="E35" s="227" t="str">
        <f>T(C3)</f>
        <v>TV Stammheim 2</v>
      </c>
      <c r="F35" s="125"/>
      <c r="G35" s="125"/>
      <c r="H35" s="125"/>
      <c r="I35" s="125"/>
      <c r="J35" s="125"/>
      <c r="K35" s="125"/>
      <c r="L35" s="125"/>
      <c r="M35" s="125"/>
      <c r="N35" s="125"/>
      <c r="O35" s="125"/>
      <c r="P35" s="125" t="str">
        <f>T(C4)</f>
        <v>TV Stammheim 3</v>
      </c>
      <c r="Q35" s="110">
        <v>18</v>
      </c>
      <c r="R35" s="126" t="s">
        <v>34</v>
      </c>
      <c r="S35" s="203">
        <v>28</v>
      </c>
      <c r="T35" s="126"/>
      <c r="U35" s="229" t="str">
        <f t="shared" si="2"/>
        <v>0</v>
      </c>
      <c r="V35" s="230" t="s">
        <v>34</v>
      </c>
      <c r="W35" s="229" t="str">
        <f t="shared" si="3"/>
        <v>2</v>
      </c>
      <c r="X35" s="221" t="str">
        <f t="shared" si="0"/>
        <v>0</v>
      </c>
      <c r="Y35" s="221" t="str">
        <f t="shared" si="1"/>
        <v>2</v>
      </c>
      <c r="Z35" s="231"/>
      <c r="AA35" s="127"/>
      <c r="AB35" s="127"/>
    </row>
    <row r="36" spans="1:28" s="112" customFormat="1" x14ac:dyDescent="0.2">
      <c r="A36" s="225"/>
      <c r="B36" s="226">
        <v>2</v>
      </c>
      <c r="C36" s="227" t="str">
        <f>T(C5)</f>
        <v>TV Stammheim 4</v>
      </c>
      <c r="D36" s="228" t="s">
        <v>102</v>
      </c>
      <c r="E36" s="227" t="str">
        <f>T(C2)</f>
        <v>TV Stammheim 1</v>
      </c>
      <c r="F36" s="227"/>
      <c r="G36" s="227"/>
      <c r="H36" s="227"/>
      <c r="I36" s="227"/>
      <c r="J36" s="227"/>
      <c r="K36" s="227"/>
      <c r="L36" s="227"/>
      <c r="M36" s="227"/>
      <c r="N36" s="227"/>
      <c r="O36" s="227"/>
      <c r="P36" s="227" t="str">
        <f>T(C7)</f>
        <v>TSV Dennach 1</v>
      </c>
      <c r="Q36" s="110">
        <v>12</v>
      </c>
      <c r="R36" s="126" t="s">
        <v>34</v>
      </c>
      <c r="S36" s="203">
        <v>29</v>
      </c>
      <c r="T36" s="126"/>
      <c r="U36" s="229" t="str">
        <f>IF(Q36="","",IF(Q36=S36,"1",IF(Q36&gt;S36,"2","0")))</f>
        <v>0</v>
      </c>
      <c r="V36" s="230" t="s">
        <v>34</v>
      </c>
      <c r="W36" s="229" t="str">
        <f>IF(S36="","",IF(S36=Q36,"1",IF(S36&gt;Q36,"2","0")))</f>
        <v>2</v>
      </c>
      <c r="X36" s="221" t="str">
        <f t="shared" si="0"/>
        <v>0</v>
      </c>
      <c r="Y36" s="221" t="str">
        <f t="shared" si="1"/>
        <v>2</v>
      </c>
      <c r="Z36" s="127"/>
      <c r="AA36" s="127"/>
      <c r="AB36" s="127"/>
    </row>
    <row r="37" spans="1:28" s="112" customFormat="1" x14ac:dyDescent="0.2">
      <c r="A37" s="225"/>
      <c r="B37" s="226"/>
      <c r="C37" s="227"/>
      <c r="D37" s="228"/>
      <c r="E37" s="227"/>
      <c r="F37" s="227"/>
      <c r="G37" s="227"/>
      <c r="H37" s="227"/>
      <c r="I37" s="227"/>
      <c r="J37" s="227"/>
      <c r="K37" s="227"/>
      <c r="L37" s="227"/>
      <c r="M37" s="227"/>
      <c r="N37" s="227"/>
      <c r="O37" s="227"/>
      <c r="P37" s="227"/>
      <c r="Q37" s="110"/>
      <c r="R37" s="126"/>
      <c r="S37" s="203"/>
      <c r="T37" s="126"/>
      <c r="U37" s="229"/>
      <c r="V37" s="230"/>
      <c r="W37" s="229"/>
      <c r="X37" s="221" t="str">
        <f t="shared" si="0"/>
        <v>0</v>
      </c>
      <c r="Y37" s="221" t="str">
        <f t="shared" si="1"/>
        <v>0</v>
      </c>
      <c r="Z37" s="127"/>
      <c r="AA37" s="127"/>
      <c r="AB37" s="127"/>
    </row>
    <row r="38" spans="1:28" s="112" customFormat="1" x14ac:dyDescent="0.2">
      <c r="A38" s="225"/>
      <c r="B38" s="226">
        <v>1</v>
      </c>
      <c r="C38" s="227" t="str">
        <f>T(C6)</f>
        <v>TSV Illertissen</v>
      </c>
      <c r="D38" s="228" t="s">
        <v>102</v>
      </c>
      <c r="E38" s="227" t="str">
        <f>T(C2)</f>
        <v>TV Stammheim 1</v>
      </c>
      <c r="F38" s="227"/>
      <c r="G38" s="227"/>
      <c r="H38" s="227"/>
      <c r="I38" s="227"/>
      <c r="J38" s="227"/>
      <c r="K38" s="227"/>
      <c r="L38" s="227"/>
      <c r="M38" s="227"/>
      <c r="N38" s="227"/>
      <c r="O38" s="227"/>
      <c r="P38" s="227" t="str">
        <f>T(C3)</f>
        <v>TV Stammheim 2</v>
      </c>
      <c r="Q38" s="110">
        <v>10</v>
      </c>
      <c r="R38" s="126" t="s">
        <v>34</v>
      </c>
      <c r="S38" s="203">
        <v>30</v>
      </c>
      <c r="T38" s="126"/>
      <c r="U38" s="229" t="str">
        <f>IF(Q38="","",IF(Q38=S38,"1",IF(Q38&gt;S38,"2","0")))</f>
        <v>0</v>
      </c>
      <c r="V38" s="230" t="s">
        <v>34</v>
      </c>
      <c r="W38" s="229" t="str">
        <f>IF(S38="","",IF(S38=Q38,"1",IF(S38&gt;Q38,"2","0")))</f>
        <v>2</v>
      </c>
      <c r="X38" s="221" t="str">
        <f t="shared" si="0"/>
        <v>0</v>
      </c>
      <c r="Y38" s="221" t="str">
        <f t="shared" si="1"/>
        <v>2</v>
      </c>
      <c r="Z38" s="127"/>
      <c r="AA38" s="127"/>
      <c r="AB38" s="127"/>
    </row>
    <row r="39" spans="1:28" s="233" customFormat="1" x14ac:dyDescent="0.2">
      <c r="A39" s="225"/>
      <c r="B39" s="226">
        <v>2</v>
      </c>
      <c r="C39" s="227" t="str">
        <f>T(C4)</f>
        <v>TV Stammheim 3</v>
      </c>
      <c r="D39" s="228" t="s">
        <v>102</v>
      </c>
      <c r="E39" s="227" t="str">
        <f>T(C7)</f>
        <v>TSV Dennach 1</v>
      </c>
      <c r="F39" s="227"/>
      <c r="G39" s="227"/>
      <c r="H39" s="227"/>
      <c r="I39" s="227"/>
      <c r="J39" s="227"/>
      <c r="K39" s="227"/>
      <c r="L39" s="227"/>
      <c r="M39" s="227"/>
      <c r="N39" s="227"/>
      <c r="O39" s="227"/>
      <c r="P39" s="227" t="str">
        <f>T(C5)</f>
        <v>TV Stammheim 4</v>
      </c>
      <c r="Q39" s="110">
        <v>19</v>
      </c>
      <c r="R39" s="126" t="s">
        <v>34</v>
      </c>
      <c r="S39" s="203">
        <v>23</v>
      </c>
      <c r="T39" s="126"/>
      <c r="U39" s="229" t="str">
        <f>IF(Q39="","",IF(Q39=S39,"1",IF(Q39&gt;S39,"2","0")))</f>
        <v>0</v>
      </c>
      <c r="V39" s="230" t="s">
        <v>34</v>
      </c>
      <c r="W39" s="229" t="str">
        <f>IF(S39="","",IF(S39=Q39,"1",IF(S39&gt;Q39,"2","0")))</f>
        <v>2</v>
      </c>
      <c r="X39" s="221" t="str">
        <f t="shared" si="0"/>
        <v>0</v>
      </c>
      <c r="Y39" s="221" t="str">
        <f t="shared" si="1"/>
        <v>2</v>
      </c>
      <c r="Z39" s="127"/>
      <c r="AA39" s="232"/>
      <c r="AB39" s="232"/>
    </row>
    <row r="40" spans="1:28" s="233" customFormat="1" x14ac:dyDescent="0.2">
      <c r="A40" s="225"/>
      <c r="B40" s="226"/>
      <c r="C40" s="227"/>
      <c r="D40" s="228"/>
      <c r="E40" s="227"/>
      <c r="F40" s="227"/>
      <c r="G40" s="227"/>
      <c r="H40" s="227"/>
      <c r="I40" s="227"/>
      <c r="J40" s="227"/>
      <c r="K40" s="227"/>
      <c r="L40" s="227"/>
      <c r="M40" s="227"/>
      <c r="N40" s="227"/>
      <c r="O40" s="227"/>
      <c r="P40" s="227"/>
      <c r="Q40" s="110"/>
      <c r="R40" s="126"/>
      <c r="S40" s="203"/>
      <c r="T40" s="126"/>
      <c r="U40" s="229"/>
      <c r="V40" s="230"/>
      <c r="W40" s="229"/>
      <c r="X40" s="221" t="str">
        <f t="shared" si="0"/>
        <v>0</v>
      </c>
      <c r="Y40" s="221" t="str">
        <f t="shared" si="1"/>
        <v>0</v>
      </c>
      <c r="Z40" s="127"/>
      <c r="AA40" s="232"/>
      <c r="AB40" s="232"/>
    </row>
    <row r="41" spans="1:28" s="126" customFormat="1" x14ac:dyDescent="0.2">
      <c r="A41" s="225"/>
      <c r="B41" s="226">
        <v>1</v>
      </c>
      <c r="C41" s="227" t="str">
        <f>T(C3)</f>
        <v>TV Stammheim 2</v>
      </c>
      <c r="D41" s="228" t="s">
        <v>102</v>
      </c>
      <c r="E41" s="227" t="str">
        <f>T(C7)</f>
        <v>TSV Dennach 1</v>
      </c>
      <c r="F41" s="125"/>
      <c r="G41" s="125"/>
      <c r="H41" s="125"/>
      <c r="I41" s="125"/>
      <c r="J41" s="125"/>
      <c r="K41" s="125"/>
      <c r="L41" s="125"/>
      <c r="M41" s="125"/>
      <c r="N41" s="125"/>
      <c r="O41" s="125"/>
      <c r="P41" s="125" t="str">
        <f>T(C8)</f>
        <v>TSV Dennach 2</v>
      </c>
      <c r="Q41" s="110">
        <v>25</v>
      </c>
      <c r="R41" s="126" t="s">
        <v>34</v>
      </c>
      <c r="S41" s="203">
        <v>17</v>
      </c>
      <c r="U41" s="229" t="str">
        <f>IF(Q41="","",IF(Q41=S41,"1",IF(Q41&gt;S41,"2","0")))</f>
        <v>2</v>
      </c>
      <c r="V41" s="230" t="s">
        <v>34</v>
      </c>
      <c r="W41" s="229" t="str">
        <f>IF(S41="","",IF(S41=Q41,"1",IF(S41&gt;Q41,"2","0")))</f>
        <v>0</v>
      </c>
      <c r="X41" s="221" t="str">
        <f t="shared" si="0"/>
        <v>2</v>
      </c>
      <c r="Y41" s="221" t="str">
        <f t="shared" si="1"/>
        <v>0</v>
      </c>
      <c r="Z41" s="127"/>
      <c r="AA41" s="134"/>
      <c r="AB41" s="134"/>
    </row>
    <row r="42" spans="1:28" s="126" customFormat="1" x14ac:dyDescent="0.2">
      <c r="A42" s="225"/>
      <c r="B42" s="226">
        <v>2</v>
      </c>
      <c r="C42" s="227" t="str">
        <f>T(C5)</f>
        <v>TV Stammheim 4</v>
      </c>
      <c r="D42" s="228" t="s">
        <v>102</v>
      </c>
      <c r="E42" s="227" t="str">
        <f>T(C6)</f>
        <v>TSV Illertissen</v>
      </c>
      <c r="F42" s="125"/>
      <c r="G42" s="125"/>
      <c r="H42" s="125"/>
      <c r="I42" s="125"/>
      <c r="J42" s="125"/>
      <c r="K42" s="125"/>
      <c r="L42" s="125"/>
      <c r="M42" s="125"/>
      <c r="N42" s="125"/>
      <c r="O42" s="125"/>
      <c r="P42" s="227" t="str">
        <f>T(C4)</f>
        <v>TV Stammheim 3</v>
      </c>
      <c r="Q42" s="110">
        <v>30</v>
      </c>
      <c r="R42" s="126" t="s">
        <v>34</v>
      </c>
      <c r="S42" s="203">
        <v>10</v>
      </c>
      <c r="U42" s="229" t="str">
        <f>IF(Q42="","",IF(Q42=S42,"1",IF(Q42&gt;S42,"2","0")))</f>
        <v>2</v>
      </c>
      <c r="V42" s="230" t="s">
        <v>34</v>
      </c>
      <c r="W42" s="229" t="str">
        <f>IF(S42="","",IF(S42=Q42,"1",IF(S42&gt;Q42,"2","0")))</f>
        <v>0</v>
      </c>
      <c r="X42" s="221" t="str">
        <f t="shared" si="0"/>
        <v>2</v>
      </c>
      <c r="Y42" s="221" t="str">
        <f t="shared" si="1"/>
        <v>0</v>
      </c>
      <c r="Z42" s="232"/>
      <c r="AA42" s="134"/>
      <c r="AB42" s="134"/>
    </row>
    <row r="43" spans="1:28" s="126" customFormat="1" x14ac:dyDescent="0.2">
      <c r="A43" s="225"/>
      <c r="B43" s="226"/>
      <c r="C43" s="227"/>
      <c r="D43" s="234"/>
      <c r="E43" s="227"/>
      <c r="F43" s="125"/>
      <c r="G43" s="125"/>
      <c r="H43" s="125"/>
      <c r="I43" s="125"/>
      <c r="J43" s="125"/>
      <c r="K43" s="125"/>
      <c r="L43" s="125"/>
      <c r="M43" s="125"/>
      <c r="N43" s="125"/>
      <c r="O43" s="125"/>
      <c r="P43" s="227"/>
      <c r="Q43" s="110"/>
      <c r="S43" s="203"/>
      <c r="U43" s="229"/>
      <c r="V43" s="230"/>
      <c r="W43" s="229"/>
      <c r="X43" s="221" t="str">
        <f t="shared" si="0"/>
        <v>0</v>
      </c>
      <c r="Y43" s="221" t="str">
        <f t="shared" si="1"/>
        <v>0</v>
      </c>
      <c r="Z43" s="232"/>
      <c r="AA43" s="134"/>
      <c r="AB43" s="134"/>
    </row>
    <row r="44" spans="1:28" s="235" customFormat="1" x14ac:dyDescent="0.2">
      <c r="A44" s="225"/>
      <c r="B44" s="226">
        <v>1</v>
      </c>
      <c r="C44" s="227" t="str">
        <f>T(C5)</f>
        <v>TV Stammheim 4</v>
      </c>
      <c r="D44" s="228" t="s">
        <v>102</v>
      </c>
      <c r="E44" s="227" t="str">
        <f>T(C3)</f>
        <v>TV Stammheim 2</v>
      </c>
      <c r="F44" s="125"/>
      <c r="G44" s="125"/>
      <c r="H44" s="125"/>
      <c r="I44" s="125"/>
      <c r="J44" s="125"/>
      <c r="K44" s="125"/>
      <c r="L44" s="125"/>
      <c r="M44" s="125"/>
      <c r="N44" s="125"/>
      <c r="O44" s="125"/>
      <c r="P44" s="227" t="str">
        <f>T(C2)</f>
        <v>TV Stammheim 1</v>
      </c>
      <c r="Q44" s="110">
        <v>15</v>
      </c>
      <c r="R44" s="126" t="s">
        <v>34</v>
      </c>
      <c r="S44" s="203">
        <v>19</v>
      </c>
      <c r="T44" s="126"/>
      <c r="U44" s="229" t="str">
        <f>IF(Q44="","",IF(Q44=S44,"1",IF(Q44&gt;S44,"2","0")))</f>
        <v>0</v>
      </c>
      <c r="V44" s="230" t="s">
        <v>34</v>
      </c>
      <c r="W44" s="229" t="str">
        <f>IF(S44="","",IF(S44=Q44,"1",IF(S44&gt;Q44,"2","0")))</f>
        <v>2</v>
      </c>
      <c r="X44" s="221" t="str">
        <f t="shared" si="0"/>
        <v>0</v>
      </c>
      <c r="Y44" s="221" t="str">
        <f t="shared" si="1"/>
        <v>2</v>
      </c>
      <c r="Z44" s="134"/>
      <c r="AA44" s="231"/>
      <c r="AB44" s="231"/>
    </row>
    <row r="45" spans="1:28" s="235" customFormat="1" x14ac:dyDescent="0.2">
      <c r="A45" s="225"/>
      <c r="B45" s="226">
        <v>2</v>
      </c>
      <c r="C45" s="227" t="str">
        <f>T(C8)</f>
        <v>TSV Dennach 2</v>
      </c>
      <c r="D45" s="234" t="s">
        <v>102</v>
      </c>
      <c r="E45" s="227" t="str">
        <f>T(C6)</f>
        <v>TSV Illertissen</v>
      </c>
      <c r="F45" s="125"/>
      <c r="G45" s="125"/>
      <c r="H45" s="125"/>
      <c r="I45" s="125"/>
      <c r="J45" s="125"/>
      <c r="K45" s="125"/>
      <c r="L45" s="125"/>
      <c r="M45" s="125"/>
      <c r="N45" s="125"/>
      <c r="O45" s="125"/>
      <c r="P45" s="125" t="str">
        <f>C7</f>
        <v>TSV Dennach 1</v>
      </c>
      <c r="Q45" s="110">
        <v>30</v>
      </c>
      <c r="R45" s="126" t="s">
        <v>34</v>
      </c>
      <c r="S45" s="203">
        <v>10</v>
      </c>
      <c r="T45" s="126"/>
      <c r="U45" s="229" t="str">
        <f>IF(Q45="","",IF(Q45=S45,"1",IF(Q45&gt;S45,"2","0")))</f>
        <v>2</v>
      </c>
      <c r="V45" s="230" t="s">
        <v>34</v>
      </c>
      <c r="W45" s="229" t="str">
        <f>IF(S45="","",IF(S45=Q45,"1",IF(S45&gt;Q45,"2","0")))</f>
        <v>0</v>
      </c>
      <c r="X45" s="221" t="str">
        <f t="shared" si="0"/>
        <v>2</v>
      </c>
      <c r="Y45" s="221" t="str">
        <f t="shared" si="1"/>
        <v>0</v>
      </c>
      <c r="Z45" s="231"/>
      <c r="AA45" s="231"/>
      <c r="AB45" s="231"/>
    </row>
    <row r="46" spans="1:28" s="235" customFormat="1" x14ac:dyDescent="0.2">
      <c r="A46" s="225"/>
      <c r="B46" s="226"/>
      <c r="C46" s="227"/>
      <c r="D46" s="234"/>
      <c r="E46" s="227"/>
      <c r="F46" s="125"/>
      <c r="G46" s="125"/>
      <c r="H46" s="125"/>
      <c r="I46" s="125"/>
      <c r="J46" s="125"/>
      <c r="K46" s="125"/>
      <c r="L46" s="125"/>
      <c r="M46" s="125"/>
      <c r="N46" s="125"/>
      <c r="O46" s="125"/>
      <c r="P46" s="125"/>
      <c r="Q46" s="110"/>
      <c r="R46" s="126"/>
      <c r="S46" s="203"/>
      <c r="T46" s="126"/>
      <c r="U46" s="229"/>
      <c r="V46" s="230"/>
      <c r="W46" s="229"/>
      <c r="X46" s="221" t="str">
        <f t="shared" si="0"/>
        <v>0</v>
      </c>
      <c r="Y46" s="221" t="str">
        <f t="shared" si="1"/>
        <v>0</v>
      </c>
      <c r="Z46" s="231"/>
      <c r="AA46" s="231"/>
      <c r="AB46" s="231"/>
    </row>
    <row r="47" spans="1:28" s="235" customFormat="1" x14ac:dyDescent="0.2">
      <c r="A47" s="225"/>
      <c r="B47" s="226">
        <v>2</v>
      </c>
      <c r="C47" s="227" t="str">
        <f>T(C6)</f>
        <v>TSV Illertissen</v>
      </c>
      <c r="D47" s="228" t="s">
        <v>102</v>
      </c>
      <c r="E47" s="227" t="str">
        <f>T(C4)</f>
        <v>TV Stammheim 3</v>
      </c>
      <c r="F47" s="125"/>
      <c r="G47" s="125"/>
      <c r="H47" s="125"/>
      <c r="I47" s="125"/>
      <c r="J47" s="125"/>
      <c r="K47" s="125"/>
      <c r="L47" s="125"/>
      <c r="M47" s="125"/>
      <c r="N47" s="125"/>
      <c r="O47" s="125"/>
      <c r="P47" s="227" t="str">
        <f>C8</f>
        <v>TSV Dennach 2</v>
      </c>
      <c r="Q47" s="110">
        <v>10</v>
      </c>
      <c r="R47" s="126" t="s">
        <v>34</v>
      </c>
      <c r="S47" s="203">
        <v>30</v>
      </c>
      <c r="T47" s="126"/>
      <c r="U47" s="229" t="str">
        <f>IF(Q47="","",IF(Q47=S47,"1",IF(Q47&gt;S47,"2","0")))</f>
        <v>0</v>
      </c>
      <c r="V47" s="230" t="s">
        <v>34</v>
      </c>
      <c r="W47" s="229" t="str">
        <f>IF(S47="","",IF(S47=Q47,"1",IF(S47&gt;Q47,"2","0")))</f>
        <v>2</v>
      </c>
      <c r="X47" s="221" t="str">
        <f t="shared" si="0"/>
        <v>0</v>
      </c>
      <c r="Y47" s="221" t="str">
        <f t="shared" si="1"/>
        <v>2</v>
      </c>
      <c r="Z47" s="134"/>
      <c r="AA47" s="231"/>
      <c r="AB47" s="231"/>
    </row>
    <row r="48" spans="1:28" s="235" customFormat="1" x14ac:dyDescent="0.2">
      <c r="A48" s="225"/>
      <c r="B48" s="236">
        <v>1</v>
      </c>
      <c r="C48" s="237" t="str">
        <f>T(C7)</f>
        <v>TSV Dennach 1</v>
      </c>
      <c r="D48" s="238" t="s">
        <v>102</v>
      </c>
      <c r="E48" s="237" t="str">
        <f>T(C2)</f>
        <v>TV Stammheim 1</v>
      </c>
      <c r="F48" s="129"/>
      <c r="G48" s="129"/>
      <c r="H48" s="129"/>
      <c r="I48" s="129"/>
      <c r="J48" s="129"/>
      <c r="K48" s="129"/>
      <c r="L48" s="129"/>
      <c r="M48" s="129"/>
      <c r="N48" s="129"/>
      <c r="O48" s="129"/>
      <c r="P48" s="237" t="str">
        <f>T(C3)</f>
        <v>TV Stammheim 2</v>
      </c>
      <c r="Q48" s="110">
        <v>16</v>
      </c>
      <c r="R48" s="134" t="s">
        <v>34</v>
      </c>
      <c r="S48" s="203">
        <v>21</v>
      </c>
      <c r="T48" s="134"/>
      <c r="U48" s="229" t="str">
        <f>IF(Q48="","",IF(Q48=S48,"1",IF(Q48&gt;S48,"2","0")))</f>
        <v>0</v>
      </c>
      <c r="V48" s="230" t="s">
        <v>34</v>
      </c>
      <c r="W48" s="229" t="str">
        <f>IF(S48="","",IF(S48=Q48,"1",IF(S48&gt;Q48,"2","0")))</f>
        <v>2</v>
      </c>
      <c r="X48" s="221" t="str">
        <f t="shared" si="0"/>
        <v>0</v>
      </c>
      <c r="Y48" s="221" t="str">
        <f t="shared" si="1"/>
        <v>2</v>
      </c>
      <c r="Z48" s="231"/>
      <c r="AA48" s="231"/>
      <c r="AB48" s="231"/>
    </row>
    <row r="49" spans="1:28" x14ac:dyDescent="0.2">
      <c r="B49" s="218"/>
      <c r="C49" s="212"/>
      <c r="D49" s="219"/>
      <c r="F49" s="115"/>
      <c r="G49" s="115"/>
      <c r="H49" s="115"/>
      <c r="I49" s="115"/>
      <c r="J49" s="115"/>
      <c r="K49" s="115"/>
      <c r="L49" s="115"/>
      <c r="M49" s="115"/>
      <c r="N49" s="115"/>
      <c r="O49" s="115"/>
      <c r="P49" s="212"/>
      <c r="Q49" s="110"/>
      <c r="R49" s="110"/>
      <c r="T49" s="110"/>
      <c r="U49" s="229" t="str">
        <f t="shared" ref="U49:U50" si="4">IF(Q49="","",IF(Q49=S49,"1",IF(Q49&gt;S49,"2","0")))</f>
        <v/>
      </c>
      <c r="V49" s="221"/>
      <c r="W49" s="229" t="str">
        <f t="shared" ref="W49:W50" si="5">IF(S49="","",IF(S49=Q49,"1",IF(S49&gt;Q49,"2","0")))</f>
        <v/>
      </c>
      <c r="X49" s="221" t="str">
        <f t="shared" si="0"/>
        <v>0</v>
      </c>
      <c r="Y49" s="221" t="str">
        <f t="shared" si="1"/>
        <v>0</v>
      </c>
      <c r="Z49" s="224"/>
      <c r="AA49" s="224"/>
      <c r="AB49" s="224"/>
    </row>
    <row r="50" spans="1:28" x14ac:dyDescent="0.2">
      <c r="B50" s="218">
        <v>1</v>
      </c>
      <c r="C50" s="212" t="str">
        <f>T(C8)</f>
        <v>TSV Dennach 2</v>
      </c>
      <c r="D50" s="222" t="s">
        <v>102</v>
      </c>
      <c r="E50" s="212" t="str">
        <f>T(C7)</f>
        <v>TSV Dennach 1</v>
      </c>
      <c r="F50" s="115"/>
      <c r="G50" s="115"/>
      <c r="H50" s="115"/>
      <c r="I50" s="115"/>
      <c r="J50" s="115"/>
      <c r="K50" s="115"/>
      <c r="L50" s="115"/>
      <c r="M50" s="115"/>
      <c r="N50" s="115"/>
      <c r="O50" s="115"/>
      <c r="P50" s="115" t="str">
        <f>T(C4)</f>
        <v>TV Stammheim 3</v>
      </c>
      <c r="Q50" s="110">
        <v>19</v>
      </c>
      <c r="R50" s="203" t="s">
        <v>34</v>
      </c>
      <c r="S50" s="203">
        <v>27</v>
      </c>
      <c r="T50" s="110"/>
      <c r="U50" s="229" t="str">
        <f t="shared" si="4"/>
        <v>0</v>
      </c>
      <c r="V50" s="223" t="s">
        <v>34</v>
      </c>
      <c r="W50" s="229" t="str">
        <f t="shared" si="5"/>
        <v>2</v>
      </c>
      <c r="X50" s="221" t="str">
        <f t="shared" si="0"/>
        <v>0</v>
      </c>
      <c r="Y50" s="221" t="str">
        <f t="shared" si="1"/>
        <v>2</v>
      </c>
      <c r="Z50" s="224"/>
      <c r="AA50" s="224"/>
      <c r="AB50" s="224"/>
    </row>
    <row r="51" spans="1:28" x14ac:dyDescent="0.2">
      <c r="B51" s="218"/>
      <c r="C51" s="212"/>
      <c r="D51" s="219"/>
      <c r="F51" s="115"/>
      <c r="G51" s="115"/>
      <c r="H51" s="115"/>
      <c r="I51" s="115"/>
      <c r="J51" s="115"/>
      <c r="K51" s="115"/>
      <c r="L51" s="115"/>
      <c r="M51" s="115"/>
      <c r="N51" s="115"/>
      <c r="O51" s="115"/>
      <c r="P51" s="212"/>
      <c r="Q51" s="110"/>
      <c r="R51" s="110"/>
      <c r="S51" s="110"/>
      <c r="T51" s="110"/>
      <c r="U51" s="220"/>
      <c r="V51" s="221"/>
      <c r="W51" s="220"/>
      <c r="X51" s="221" t="str">
        <f t="shared" si="0"/>
        <v>0</v>
      </c>
      <c r="Y51" s="221" t="str">
        <f t="shared" si="1"/>
        <v>0</v>
      </c>
      <c r="Z51" s="224"/>
      <c r="AA51" s="224"/>
      <c r="AB51" s="224"/>
    </row>
    <row r="52" spans="1:28" x14ac:dyDescent="0.2">
      <c r="B52" s="218"/>
      <c r="C52" s="212"/>
      <c r="D52" s="219"/>
      <c r="F52" s="115"/>
      <c r="G52" s="115"/>
      <c r="H52" s="115"/>
      <c r="I52" s="115"/>
      <c r="J52" s="115"/>
      <c r="K52" s="115"/>
      <c r="L52" s="115"/>
      <c r="M52" s="115"/>
      <c r="N52" s="115"/>
      <c r="O52" s="115"/>
      <c r="P52" s="212"/>
      <c r="Q52" s="110"/>
      <c r="R52" s="110"/>
      <c r="S52" s="110"/>
      <c r="T52" s="110"/>
      <c r="U52" s="220"/>
      <c r="V52" s="221"/>
      <c r="W52" s="220"/>
      <c r="X52" s="221" t="str">
        <f t="shared" si="0"/>
        <v>0</v>
      </c>
      <c r="Y52" s="221" t="str">
        <f t="shared" si="1"/>
        <v>0</v>
      </c>
      <c r="Z52" s="224"/>
      <c r="AA52" s="224"/>
      <c r="AB52" s="224"/>
    </row>
    <row r="53" spans="1:28" x14ac:dyDescent="0.2">
      <c r="U53" s="221"/>
      <c r="V53" s="221"/>
      <c r="W53" s="221"/>
      <c r="X53" s="221" t="str">
        <f t="shared" si="0"/>
        <v>0</v>
      </c>
      <c r="Y53" s="221" t="str">
        <f t="shared" si="1"/>
        <v>0</v>
      </c>
      <c r="Z53" s="224"/>
      <c r="AA53" s="224"/>
      <c r="AB53" s="224"/>
    </row>
    <row r="54" spans="1:28" x14ac:dyDescent="0.2">
      <c r="B54" s="218"/>
      <c r="C54" s="212"/>
      <c r="D54" s="219"/>
      <c r="F54" s="115"/>
      <c r="G54" s="115"/>
      <c r="H54" s="115"/>
      <c r="I54" s="115"/>
      <c r="J54" s="115"/>
      <c r="K54" s="115"/>
      <c r="L54" s="115"/>
      <c r="M54" s="115"/>
      <c r="N54" s="115"/>
      <c r="O54" s="115"/>
      <c r="P54" s="212"/>
      <c r="Q54" s="110"/>
      <c r="R54" s="110"/>
      <c r="S54" s="110"/>
      <c r="T54" s="110"/>
      <c r="U54" s="220"/>
      <c r="V54" s="221"/>
      <c r="W54" s="220"/>
      <c r="X54" s="221" t="str">
        <f t="shared" si="0"/>
        <v>0</v>
      </c>
      <c r="Y54" s="221" t="str">
        <f t="shared" si="1"/>
        <v>0</v>
      </c>
      <c r="Z54" s="224"/>
      <c r="AA54" s="224"/>
      <c r="AB54" s="224"/>
    </row>
    <row r="55" spans="1:28" x14ac:dyDescent="0.2">
      <c r="B55" s="218"/>
      <c r="C55" s="212"/>
      <c r="D55" s="219"/>
      <c r="F55" s="115"/>
      <c r="G55" s="115"/>
      <c r="H55" s="115"/>
      <c r="I55" s="115"/>
      <c r="J55" s="115"/>
      <c r="K55" s="115"/>
      <c r="L55" s="115"/>
      <c r="M55" s="115"/>
      <c r="N55" s="115"/>
      <c r="O55" s="115"/>
      <c r="P55" s="212"/>
      <c r="Q55" s="110"/>
      <c r="R55" s="110"/>
      <c r="S55" s="110"/>
      <c r="T55" s="110"/>
      <c r="U55" s="220"/>
      <c r="V55" s="221"/>
      <c r="W55" s="220"/>
      <c r="X55" s="221" t="str">
        <f t="shared" si="0"/>
        <v>0</v>
      </c>
      <c r="Y55" s="221" t="str">
        <f t="shared" si="1"/>
        <v>0</v>
      </c>
      <c r="Z55" s="224"/>
      <c r="AA55" s="224"/>
      <c r="AB55" s="224"/>
    </row>
    <row r="56" spans="1:28" x14ac:dyDescent="0.2">
      <c r="B56" s="218"/>
      <c r="C56" s="212"/>
      <c r="D56" s="219"/>
      <c r="F56" s="115"/>
      <c r="G56" s="115"/>
      <c r="H56" s="115"/>
      <c r="I56" s="115"/>
      <c r="J56" s="115"/>
      <c r="K56" s="115"/>
      <c r="L56" s="115"/>
      <c r="M56" s="115"/>
      <c r="N56" s="115"/>
      <c r="O56" s="115"/>
      <c r="P56" s="212"/>
      <c r="Q56" s="110"/>
      <c r="R56" s="110"/>
      <c r="S56" s="110"/>
      <c r="T56" s="110"/>
      <c r="U56" s="220"/>
      <c r="V56" s="221"/>
      <c r="W56" s="220"/>
      <c r="X56" s="221" t="str">
        <f t="shared" si="0"/>
        <v>0</v>
      </c>
      <c r="Y56" s="221" t="str">
        <f t="shared" si="1"/>
        <v>0</v>
      </c>
      <c r="Z56" s="224"/>
      <c r="AA56" s="224"/>
      <c r="AB56" s="224"/>
    </row>
    <row r="57" spans="1:28" x14ac:dyDescent="0.2">
      <c r="B57" s="218"/>
      <c r="C57" s="212"/>
      <c r="D57" s="219"/>
      <c r="F57" s="115"/>
      <c r="G57" s="115"/>
      <c r="H57" s="115"/>
      <c r="I57" s="115"/>
      <c r="J57" s="115"/>
      <c r="K57" s="115"/>
      <c r="L57" s="115"/>
      <c r="M57" s="115"/>
      <c r="N57" s="115"/>
      <c r="O57" s="115"/>
      <c r="P57" s="212"/>
      <c r="Q57" s="110"/>
      <c r="R57" s="110"/>
      <c r="S57" s="110"/>
      <c r="T57" s="110"/>
      <c r="U57" s="220"/>
      <c r="V57" s="221"/>
      <c r="W57" s="220"/>
      <c r="X57" s="221" t="str">
        <f t="shared" si="0"/>
        <v>0</v>
      </c>
      <c r="Y57" s="221" t="str">
        <f t="shared" si="1"/>
        <v>0</v>
      </c>
      <c r="Z57" s="224"/>
      <c r="AA57" s="224"/>
      <c r="AB57" s="224"/>
    </row>
    <row r="58" spans="1:28" x14ac:dyDescent="0.2">
      <c r="B58" s="218"/>
      <c r="C58" s="212"/>
      <c r="D58" s="219"/>
      <c r="F58" s="115"/>
      <c r="G58" s="115"/>
      <c r="H58" s="115"/>
      <c r="I58" s="115"/>
      <c r="J58" s="115"/>
      <c r="K58" s="115"/>
      <c r="L58" s="115"/>
      <c r="M58" s="115"/>
      <c r="N58" s="115"/>
      <c r="O58" s="115"/>
      <c r="P58" s="212"/>
      <c r="Q58" s="110"/>
      <c r="R58" s="110"/>
      <c r="S58" s="110"/>
      <c r="T58" s="110"/>
      <c r="U58" s="220"/>
      <c r="V58" s="221"/>
      <c r="W58" s="220"/>
      <c r="X58" s="221" t="str">
        <f t="shared" si="0"/>
        <v>0</v>
      </c>
      <c r="Y58" s="221" t="str">
        <f t="shared" si="1"/>
        <v>0</v>
      </c>
      <c r="Z58" s="224"/>
      <c r="AA58" s="224"/>
      <c r="AB58" s="224"/>
    </row>
    <row r="59" spans="1:28" x14ac:dyDescent="0.2">
      <c r="B59" s="218"/>
      <c r="C59" s="212"/>
      <c r="D59" s="219"/>
      <c r="F59" s="115"/>
      <c r="G59" s="115"/>
      <c r="H59" s="115"/>
      <c r="I59" s="115"/>
      <c r="J59" s="115"/>
      <c r="K59" s="115"/>
      <c r="L59" s="115"/>
      <c r="M59" s="115"/>
      <c r="N59" s="115"/>
      <c r="O59" s="115"/>
      <c r="P59" s="212"/>
      <c r="Q59" s="110"/>
      <c r="R59" s="110"/>
      <c r="S59" s="110"/>
      <c r="T59" s="110"/>
      <c r="U59" s="220"/>
      <c r="V59" s="221"/>
      <c r="W59" s="220"/>
      <c r="X59" s="221" t="str">
        <f t="shared" si="0"/>
        <v>0</v>
      </c>
      <c r="Y59" s="221" t="str">
        <f t="shared" si="1"/>
        <v>0</v>
      </c>
      <c r="Z59" s="224"/>
      <c r="AA59" s="224"/>
      <c r="AB59" s="224"/>
    </row>
    <row r="60" spans="1:28" x14ac:dyDescent="0.2">
      <c r="B60" s="218"/>
      <c r="C60" s="212"/>
      <c r="D60" s="219"/>
      <c r="F60" s="115"/>
      <c r="G60" s="115"/>
      <c r="H60" s="115"/>
      <c r="I60" s="115"/>
      <c r="J60" s="115"/>
      <c r="K60" s="115"/>
      <c r="L60" s="115"/>
      <c r="M60" s="115"/>
      <c r="N60" s="115"/>
      <c r="O60" s="115"/>
      <c r="P60" s="212"/>
      <c r="Q60" s="110"/>
      <c r="R60" s="110"/>
      <c r="S60" s="110"/>
      <c r="T60" s="110"/>
      <c r="U60" s="220"/>
      <c r="V60" s="221"/>
      <c r="W60" s="220"/>
      <c r="X60" s="221" t="str">
        <f t="shared" si="0"/>
        <v>0</v>
      </c>
      <c r="Y60" s="221" t="str">
        <f t="shared" si="1"/>
        <v>0</v>
      </c>
      <c r="Z60" s="224"/>
      <c r="AA60" s="224"/>
      <c r="AB60" s="224"/>
    </row>
    <row r="61" spans="1:28" x14ac:dyDescent="0.2">
      <c r="B61" s="206"/>
      <c r="C61" s="212"/>
      <c r="D61" s="219"/>
      <c r="F61" s="212"/>
      <c r="G61" s="212"/>
      <c r="H61" s="212"/>
      <c r="I61" s="212"/>
      <c r="J61" s="212"/>
      <c r="K61" s="212"/>
      <c r="L61" s="212"/>
      <c r="M61" s="212"/>
      <c r="N61" s="212"/>
      <c r="O61" s="212"/>
      <c r="P61" s="212"/>
      <c r="Q61" s="110"/>
      <c r="R61" s="110"/>
      <c r="S61" s="110"/>
      <c r="T61" s="110"/>
      <c r="U61" s="223"/>
      <c r="V61" s="221"/>
      <c r="W61" s="223"/>
      <c r="X61" s="221" t="str">
        <f t="shared" si="0"/>
        <v>0</v>
      </c>
      <c r="Y61" s="221" t="str">
        <f t="shared" si="1"/>
        <v>0</v>
      </c>
      <c r="Z61" s="224"/>
      <c r="AA61" s="224"/>
      <c r="AB61" s="224"/>
    </row>
    <row r="62" spans="1:28" s="205" customFormat="1" x14ac:dyDescent="0.2">
      <c r="A62" s="207" t="s">
        <v>22</v>
      </c>
      <c r="B62" s="208"/>
      <c r="C62" s="154" t="s">
        <v>152</v>
      </c>
      <c r="D62" s="217"/>
      <c r="Q62" s="204"/>
      <c r="R62" s="204"/>
      <c r="S62" s="204"/>
      <c r="T62" s="204"/>
      <c r="U62" s="239"/>
      <c r="V62" s="239"/>
      <c r="W62" s="239"/>
      <c r="X62" s="221" t="str">
        <f t="shared" si="0"/>
        <v>0</v>
      </c>
      <c r="Y62" s="221" t="str">
        <f t="shared" si="1"/>
        <v>0</v>
      </c>
      <c r="Z62" s="240"/>
      <c r="AA62" s="240"/>
      <c r="AB62" s="240"/>
    </row>
    <row r="63" spans="1:28" s="205" customFormat="1" x14ac:dyDescent="0.2">
      <c r="A63" s="207" t="s">
        <v>23</v>
      </c>
      <c r="B63" s="208"/>
      <c r="C63" s="12" t="s">
        <v>157</v>
      </c>
      <c r="D63" s="217"/>
      <c r="E63" s="215"/>
      <c r="F63" s="215"/>
      <c r="G63" s="215"/>
      <c r="H63" s="215"/>
      <c r="I63" s="215"/>
      <c r="J63" s="215"/>
      <c r="K63" s="215"/>
      <c r="L63" s="215"/>
      <c r="M63" s="215"/>
      <c r="N63" s="215"/>
      <c r="O63" s="215"/>
      <c r="Q63" s="204"/>
      <c r="R63" s="204"/>
      <c r="S63" s="204"/>
      <c r="T63" s="204"/>
      <c r="U63" s="239"/>
      <c r="V63" s="239"/>
      <c r="W63" s="239"/>
      <c r="X63" s="221" t="str">
        <f t="shared" si="0"/>
        <v>0</v>
      </c>
      <c r="Y63" s="221" t="str">
        <f t="shared" si="1"/>
        <v>0</v>
      </c>
      <c r="Z63" s="240"/>
      <c r="AA63" s="240"/>
      <c r="AB63" s="240"/>
    </row>
    <row r="64" spans="1:28" s="205" customFormat="1" x14ac:dyDescent="0.2">
      <c r="A64" s="207" t="s">
        <v>24</v>
      </c>
      <c r="B64" s="208"/>
      <c r="C64" s="12" t="s">
        <v>6</v>
      </c>
      <c r="D64" s="217"/>
      <c r="Q64" s="204"/>
      <c r="R64" s="204"/>
      <c r="S64" s="204"/>
      <c r="T64" s="204"/>
      <c r="U64" s="239"/>
      <c r="V64" s="239"/>
      <c r="W64" s="239"/>
      <c r="X64" s="221" t="str">
        <f t="shared" si="0"/>
        <v>0</v>
      </c>
      <c r="Y64" s="221" t="str">
        <f t="shared" si="1"/>
        <v>0</v>
      </c>
      <c r="Z64" s="240"/>
      <c r="AA64" s="240"/>
      <c r="AB64" s="240"/>
    </row>
    <row r="65" spans="1:28" s="205" customFormat="1" x14ac:dyDescent="0.2">
      <c r="A65" s="207" t="s">
        <v>25</v>
      </c>
      <c r="B65" s="208"/>
      <c r="C65" s="12" t="s">
        <v>103</v>
      </c>
      <c r="D65" s="217"/>
      <c r="Q65" s="204"/>
      <c r="R65" s="204"/>
      <c r="S65" s="204"/>
      <c r="T65" s="204"/>
      <c r="U65" s="239"/>
      <c r="V65" s="239"/>
      <c r="W65" s="239"/>
      <c r="X65" s="221" t="str">
        <f t="shared" si="0"/>
        <v>0</v>
      </c>
      <c r="Y65" s="221" t="str">
        <f t="shared" si="1"/>
        <v>0</v>
      </c>
      <c r="Z65" s="240"/>
      <c r="AA65" s="240"/>
      <c r="AB65" s="240"/>
    </row>
    <row r="66" spans="1:28" s="205" customFormat="1" x14ac:dyDescent="0.2">
      <c r="A66" s="207" t="s">
        <v>100</v>
      </c>
      <c r="B66" s="208"/>
      <c r="C66" s="4" t="s">
        <v>158</v>
      </c>
      <c r="D66" s="217"/>
      <c r="Q66" s="204"/>
      <c r="R66" s="204"/>
      <c r="S66" s="204"/>
      <c r="T66" s="204"/>
      <c r="U66" s="239"/>
      <c r="V66" s="239"/>
      <c r="W66" s="239"/>
      <c r="X66" s="221" t="str">
        <f t="shared" si="0"/>
        <v>0</v>
      </c>
      <c r="Y66" s="221" t="str">
        <f t="shared" si="1"/>
        <v>0</v>
      </c>
      <c r="Z66" s="240"/>
      <c r="AA66" s="240"/>
      <c r="AB66" s="240"/>
    </row>
    <row r="67" spans="1:28" s="205" customFormat="1" x14ac:dyDescent="0.2">
      <c r="A67" s="207" t="s">
        <v>101</v>
      </c>
      <c r="B67" s="208"/>
      <c r="D67" s="217"/>
      <c r="Q67" s="204"/>
      <c r="R67" s="204"/>
      <c r="S67" s="204"/>
      <c r="T67" s="204"/>
      <c r="U67" s="239"/>
      <c r="V67" s="239"/>
      <c r="W67" s="239"/>
      <c r="X67" s="221" t="str">
        <f t="shared" si="0"/>
        <v>0</v>
      </c>
      <c r="Y67" s="221" t="str">
        <f t="shared" si="1"/>
        <v>0</v>
      </c>
      <c r="Z67" s="240"/>
      <c r="AA67" s="240"/>
      <c r="AB67" s="240"/>
    </row>
    <row r="68" spans="1:28" s="205" customFormat="1" x14ac:dyDescent="0.2">
      <c r="A68" s="207" t="s">
        <v>26</v>
      </c>
      <c r="B68" s="208"/>
      <c r="C68" s="205" t="s">
        <v>36</v>
      </c>
      <c r="D68" s="217"/>
      <c r="Q68" s="204"/>
      <c r="R68" s="204"/>
      <c r="S68" s="204"/>
      <c r="T68" s="204"/>
      <c r="U68" s="239"/>
      <c r="V68" s="239"/>
      <c r="W68" s="239"/>
      <c r="X68" s="221" t="str">
        <f t="shared" si="0"/>
        <v>0</v>
      </c>
      <c r="Y68" s="221" t="str">
        <f t="shared" si="1"/>
        <v>0</v>
      </c>
      <c r="Z68" s="240"/>
      <c r="AA68" s="240"/>
      <c r="AB68" s="240"/>
    </row>
    <row r="69" spans="1:28" s="205" customFormat="1" x14ac:dyDescent="0.2">
      <c r="A69" s="207"/>
      <c r="B69" s="208"/>
      <c r="D69" s="217"/>
      <c r="Q69" s="204"/>
      <c r="R69" s="204"/>
      <c r="S69" s="204"/>
      <c r="T69" s="204"/>
      <c r="U69" s="239"/>
      <c r="V69" s="239"/>
      <c r="W69" s="239"/>
      <c r="X69" s="221" t="str">
        <f t="shared" si="0"/>
        <v>0</v>
      </c>
      <c r="Y69" s="221" t="str">
        <f t="shared" si="1"/>
        <v>0</v>
      </c>
      <c r="Z69" s="240"/>
      <c r="AA69" s="240"/>
      <c r="AB69" s="240"/>
    </row>
    <row r="70" spans="1:28" s="164" customFormat="1" x14ac:dyDescent="0.2">
      <c r="A70" s="201" t="s">
        <v>27</v>
      </c>
      <c r="B70" s="216" t="s">
        <v>28</v>
      </c>
      <c r="C70" s="204" t="s">
        <v>29</v>
      </c>
      <c r="D70" s="217"/>
      <c r="E70" s="205" t="s">
        <v>30</v>
      </c>
      <c r="F70" s="204"/>
      <c r="G70" s="204"/>
      <c r="H70" s="204"/>
      <c r="I70" s="204"/>
      <c r="J70" s="204"/>
      <c r="K70" s="204"/>
      <c r="L70" s="204"/>
      <c r="M70" s="204"/>
      <c r="N70" s="204"/>
      <c r="O70" s="204"/>
      <c r="P70" s="204" t="s">
        <v>31</v>
      </c>
      <c r="Q70" s="206"/>
      <c r="R70" s="204" t="s">
        <v>32</v>
      </c>
      <c r="S70" s="204"/>
      <c r="T70" s="204"/>
      <c r="U70" s="239"/>
      <c r="V70" s="239" t="s">
        <v>33</v>
      </c>
      <c r="W70" s="239"/>
      <c r="X70" s="221" t="str">
        <f t="shared" si="0"/>
        <v>0</v>
      </c>
      <c r="Y70" s="221" t="str">
        <f t="shared" si="1"/>
        <v>0</v>
      </c>
      <c r="Z70" s="214"/>
      <c r="AA70" s="214"/>
      <c r="AB70" s="214"/>
    </row>
    <row r="71" spans="1:28" s="164" customFormat="1" x14ac:dyDescent="0.2">
      <c r="A71" s="201" t="s">
        <v>148</v>
      </c>
      <c r="B71" s="216"/>
      <c r="C71" s="204"/>
      <c r="D71" s="217"/>
      <c r="E71" s="205"/>
      <c r="F71" s="204"/>
      <c r="G71" s="204"/>
      <c r="H71" s="204"/>
      <c r="I71" s="204"/>
      <c r="J71" s="204"/>
      <c r="K71" s="204"/>
      <c r="L71" s="204"/>
      <c r="M71" s="204"/>
      <c r="N71" s="204"/>
      <c r="O71" s="204"/>
      <c r="P71" s="204"/>
      <c r="Q71" s="204"/>
      <c r="R71" s="204"/>
      <c r="S71" s="204"/>
      <c r="T71" s="204"/>
      <c r="U71" s="239"/>
      <c r="V71" s="239"/>
      <c r="W71" s="239"/>
      <c r="X71" s="221" t="str">
        <f t="shared" si="0"/>
        <v>0</v>
      </c>
      <c r="Y71" s="221" t="str">
        <f t="shared" si="1"/>
        <v>0</v>
      </c>
      <c r="Z71" s="214"/>
      <c r="AA71" s="214"/>
      <c r="AB71" s="214"/>
    </row>
    <row r="72" spans="1:28" s="111" customFormat="1" x14ac:dyDescent="0.2">
      <c r="A72" s="201" t="str">
        <f>T($C$64)</f>
        <v>10 Uhr</v>
      </c>
      <c r="B72" s="218">
        <v>1</v>
      </c>
      <c r="C72" s="212" t="str">
        <f>T(C2)</f>
        <v>TV Stammheim 1</v>
      </c>
      <c r="D72" s="219" t="s">
        <v>102</v>
      </c>
      <c r="E72" s="212" t="str">
        <f>T(C3)</f>
        <v>TV Stammheim 2</v>
      </c>
      <c r="F72" s="212"/>
      <c r="G72" s="212"/>
      <c r="H72" s="212"/>
      <c r="I72" s="212"/>
      <c r="J72" s="212"/>
      <c r="K72" s="212"/>
      <c r="L72" s="212"/>
      <c r="M72" s="212"/>
      <c r="N72" s="212"/>
      <c r="O72" s="212"/>
      <c r="P72" s="212" t="str">
        <f>T(C6)</f>
        <v>TSV Illertissen</v>
      </c>
      <c r="Q72" s="203">
        <v>20</v>
      </c>
      <c r="R72" s="110" t="s">
        <v>34</v>
      </c>
      <c r="S72" s="203">
        <v>12</v>
      </c>
      <c r="T72" s="110"/>
      <c r="U72" s="220" t="str">
        <f>IF(Q72="","",IF(Q72=S72,"1",IF(Q72&gt;S72,"2","0")))</f>
        <v>2</v>
      </c>
      <c r="V72" s="221" t="s">
        <v>34</v>
      </c>
      <c r="W72" s="220" t="str">
        <f>IF(Q72="","",IF(S72=Q72,"1",IF(S72&gt;Q72,"2","0")))</f>
        <v>0</v>
      </c>
      <c r="X72" s="221" t="str">
        <f t="shared" si="0"/>
        <v>2</v>
      </c>
      <c r="Y72" s="221" t="str">
        <f t="shared" si="1"/>
        <v>0</v>
      </c>
      <c r="Z72" s="138"/>
      <c r="AA72" s="138"/>
      <c r="AB72" s="138"/>
    </row>
    <row r="73" spans="1:28" s="111" customFormat="1" x14ac:dyDescent="0.2">
      <c r="A73" s="201"/>
      <c r="B73" s="203">
        <v>2</v>
      </c>
      <c r="C73" s="212" t="str">
        <f>T(C4)</f>
        <v>TV Stammheim 3</v>
      </c>
      <c r="D73" s="219" t="s">
        <v>102</v>
      </c>
      <c r="E73" s="212" t="str">
        <f>T(C5)</f>
        <v>TV Stammheim 4</v>
      </c>
      <c r="F73" s="212"/>
      <c r="G73" s="212"/>
      <c r="H73" s="212"/>
      <c r="I73" s="212"/>
      <c r="J73" s="212"/>
      <c r="K73" s="212"/>
      <c r="L73" s="212"/>
      <c r="M73" s="212"/>
      <c r="N73" s="212"/>
      <c r="O73" s="212"/>
      <c r="P73" s="212" t="str">
        <f>T(C7)</f>
        <v>TSV Dennach 1</v>
      </c>
      <c r="Q73" s="203">
        <v>18</v>
      </c>
      <c r="R73" s="110" t="s">
        <v>34</v>
      </c>
      <c r="S73" s="203">
        <v>19</v>
      </c>
      <c r="T73" s="110"/>
      <c r="U73" s="220" t="str">
        <f>IF(Q73="","",IF(Q73=S73,"1",IF(Q73&gt;S73,"2","0")))</f>
        <v>0</v>
      </c>
      <c r="V73" s="221" t="s">
        <v>34</v>
      </c>
      <c r="W73" s="220" t="str">
        <f>IF(Q73="","",IF(S73=Q73,"1",IF(S73&gt;Q73,"2","0")))</f>
        <v>2</v>
      </c>
      <c r="X73" s="221" t="str">
        <f t="shared" si="0"/>
        <v>0</v>
      </c>
      <c r="Y73" s="221" t="str">
        <f t="shared" si="1"/>
        <v>2</v>
      </c>
      <c r="Z73" s="138"/>
      <c r="AA73" s="138"/>
      <c r="AB73" s="138"/>
    </row>
    <row r="74" spans="1:28" s="111" customFormat="1" x14ac:dyDescent="0.2">
      <c r="A74" s="201"/>
      <c r="B74" s="203"/>
      <c r="C74" s="212"/>
      <c r="D74" s="219"/>
      <c r="E74" s="212"/>
      <c r="F74" s="212"/>
      <c r="G74" s="212"/>
      <c r="H74" s="212"/>
      <c r="I74" s="212"/>
      <c r="J74" s="212"/>
      <c r="K74" s="212"/>
      <c r="L74" s="212"/>
      <c r="M74" s="212"/>
      <c r="N74" s="212"/>
      <c r="O74" s="212"/>
      <c r="P74" s="212"/>
      <c r="Q74" s="203"/>
      <c r="R74" s="110"/>
      <c r="S74" s="203"/>
      <c r="T74" s="110"/>
      <c r="U74" s="220"/>
      <c r="V74" s="221"/>
      <c r="W74" s="220"/>
      <c r="X74" s="221" t="str">
        <f t="shared" si="0"/>
        <v>0</v>
      </c>
      <c r="Y74" s="221" t="str">
        <f t="shared" si="1"/>
        <v>0</v>
      </c>
      <c r="Z74" s="138"/>
      <c r="AA74" s="138"/>
      <c r="AB74" s="138"/>
    </row>
    <row r="75" spans="1:28" s="111" customFormat="1" x14ac:dyDescent="0.2">
      <c r="A75" s="201"/>
      <c r="B75" s="218">
        <v>1</v>
      </c>
      <c r="C75" s="212" t="str">
        <f>T(C6)</f>
        <v>TSV Illertissen</v>
      </c>
      <c r="D75" s="219" t="s">
        <v>102</v>
      </c>
      <c r="E75" s="212" t="str">
        <f>T(C7)</f>
        <v>TSV Dennach 1</v>
      </c>
      <c r="F75" s="212"/>
      <c r="G75" s="212"/>
      <c r="H75" s="212"/>
      <c r="I75" s="212"/>
      <c r="J75" s="212"/>
      <c r="K75" s="212"/>
      <c r="L75" s="212"/>
      <c r="M75" s="212"/>
      <c r="N75" s="212"/>
      <c r="O75" s="212"/>
      <c r="P75" s="115" t="str">
        <f>T(C5)</f>
        <v>TV Stammheim 4</v>
      </c>
      <c r="Q75" s="203">
        <v>27</v>
      </c>
      <c r="R75" s="110" t="s">
        <v>34</v>
      </c>
      <c r="S75" s="203">
        <v>22</v>
      </c>
      <c r="T75" s="110"/>
      <c r="U75" s="220" t="str">
        <f>IF(Q75="","",IF(Q75=S75,"1",IF(Q75&gt;S75,"2","0")))</f>
        <v>2</v>
      </c>
      <c r="V75" s="221" t="s">
        <v>34</v>
      </c>
      <c r="W75" s="220" t="str">
        <f>IF(S75="","",IF(S75=Q75,"1",IF(S75&gt;Q75,"2","0")))</f>
        <v>0</v>
      </c>
      <c r="X75" s="221" t="str">
        <f t="shared" si="0"/>
        <v>2</v>
      </c>
      <c r="Y75" s="221" t="str">
        <f t="shared" si="1"/>
        <v>0</v>
      </c>
      <c r="Z75" s="138"/>
      <c r="AA75" s="138"/>
      <c r="AB75" s="138"/>
    </row>
    <row r="76" spans="1:28" s="111" customFormat="1" x14ac:dyDescent="0.2">
      <c r="A76" s="206"/>
      <c r="B76" s="218">
        <v>2</v>
      </c>
      <c r="C76" s="115" t="str">
        <f>T(C8)</f>
        <v>TSV Dennach 2</v>
      </c>
      <c r="D76" s="222" t="s">
        <v>102</v>
      </c>
      <c r="E76" s="212" t="str">
        <f>T(C2)</f>
        <v>TV Stammheim 1</v>
      </c>
      <c r="F76" s="115"/>
      <c r="G76" s="115"/>
      <c r="H76" s="115"/>
      <c r="I76" s="115"/>
      <c r="J76" s="115"/>
      <c r="K76" s="115"/>
      <c r="L76" s="115"/>
      <c r="M76" s="115"/>
      <c r="N76" s="115"/>
      <c r="O76" s="115"/>
      <c r="P76" s="115" t="str">
        <f>T(C3)</f>
        <v>TV Stammheim 2</v>
      </c>
      <c r="Q76" s="203">
        <v>10</v>
      </c>
      <c r="R76" s="110" t="s">
        <v>34</v>
      </c>
      <c r="S76" s="203">
        <v>21</v>
      </c>
      <c r="T76" s="110"/>
      <c r="U76" s="220" t="str">
        <f>IF(Q76="","",IF(Q76=S76,"1",IF(Q76&gt;S76,"2","0")))</f>
        <v>0</v>
      </c>
      <c r="V76" s="223" t="s">
        <v>34</v>
      </c>
      <c r="W76" s="220" t="str">
        <f>IF(S76="","",IF(S76=Q76,"1",IF(S76&gt;Q76,"2","0")))</f>
        <v>2</v>
      </c>
      <c r="X76" s="221" t="str">
        <f t="shared" si="0"/>
        <v>0</v>
      </c>
      <c r="Y76" s="221" t="str">
        <f t="shared" si="1"/>
        <v>2</v>
      </c>
      <c r="Z76" s="138"/>
      <c r="AA76" s="138"/>
      <c r="AB76" s="138"/>
    </row>
    <row r="77" spans="1:28" s="111" customFormat="1" x14ac:dyDescent="0.2">
      <c r="A77" s="206"/>
      <c r="B77" s="218"/>
      <c r="C77" s="212"/>
      <c r="D77" s="222"/>
      <c r="E77" s="212"/>
      <c r="F77" s="115"/>
      <c r="G77" s="115"/>
      <c r="H77" s="115"/>
      <c r="I77" s="115"/>
      <c r="J77" s="115"/>
      <c r="K77" s="115"/>
      <c r="L77" s="115"/>
      <c r="M77" s="115"/>
      <c r="N77" s="115"/>
      <c r="O77" s="115"/>
      <c r="P77" s="212"/>
      <c r="Q77" s="203"/>
      <c r="R77" s="110"/>
      <c r="S77" s="203"/>
      <c r="T77" s="110"/>
      <c r="U77" s="220"/>
      <c r="V77" s="221"/>
      <c r="W77" s="220"/>
      <c r="X77" s="221" t="str">
        <f t="shared" si="0"/>
        <v>0</v>
      </c>
      <c r="Y77" s="221" t="str">
        <f t="shared" si="1"/>
        <v>0</v>
      </c>
      <c r="Z77" s="138"/>
      <c r="AA77" s="138"/>
      <c r="AB77" s="138"/>
    </row>
    <row r="78" spans="1:28" s="111" customFormat="1" x14ac:dyDescent="0.2">
      <c r="A78" s="201"/>
      <c r="B78" s="218">
        <v>1</v>
      </c>
      <c r="C78" s="212" t="str">
        <f>T(C2)</f>
        <v>TV Stammheim 1</v>
      </c>
      <c r="D78" s="219" t="s">
        <v>102</v>
      </c>
      <c r="E78" s="212" t="str">
        <f>T(C4)</f>
        <v>TV Stammheim 3</v>
      </c>
      <c r="F78" s="115"/>
      <c r="G78" s="115"/>
      <c r="H78" s="115"/>
      <c r="I78" s="115"/>
      <c r="J78" s="115"/>
      <c r="K78" s="115"/>
      <c r="L78" s="115"/>
      <c r="M78" s="115"/>
      <c r="N78" s="115"/>
      <c r="O78" s="115"/>
      <c r="P78" s="115" t="str">
        <f>T(C8)</f>
        <v>TSV Dennach 2</v>
      </c>
      <c r="Q78" s="203">
        <v>22</v>
      </c>
      <c r="R78" s="110" t="s">
        <v>34</v>
      </c>
      <c r="S78" s="203">
        <v>14</v>
      </c>
      <c r="T78" s="110"/>
      <c r="U78" s="220" t="str">
        <f>IF(Q78="","",IF(Q78=S78,"1",IF(Q78&gt;S78,"2","0")))</f>
        <v>2</v>
      </c>
      <c r="V78" s="221" t="s">
        <v>34</v>
      </c>
      <c r="W78" s="220" t="str">
        <f>IF(S78="","",IF(S78=Q78,"1",IF(S78&gt;Q78,"2","0")))</f>
        <v>0</v>
      </c>
      <c r="X78" s="221" t="str">
        <f t="shared" si="0"/>
        <v>2</v>
      </c>
      <c r="Y78" s="221" t="str">
        <f t="shared" si="1"/>
        <v>0</v>
      </c>
      <c r="Z78" s="138"/>
      <c r="AA78" s="138"/>
      <c r="AB78" s="138"/>
    </row>
    <row r="79" spans="1:28" s="111" customFormat="1" x14ac:dyDescent="0.2">
      <c r="A79" s="201"/>
      <c r="B79" s="218">
        <v>2</v>
      </c>
      <c r="C79" s="212" t="str">
        <f>T(C7)</f>
        <v>TSV Dennach 1</v>
      </c>
      <c r="D79" s="219" t="s">
        <v>102</v>
      </c>
      <c r="E79" s="212" t="str">
        <f>T(C5)</f>
        <v>TV Stammheim 4</v>
      </c>
      <c r="F79" s="212"/>
      <c r="G79" s="212"/>
      <c r="H79" s="212"/>
      <c r="I79" s="212"/>
      <c r="J79" s="212"/>
      <c r="K79" s="212"/>
      <c r="L79" s="212"/>
      <c r="M79" s="212"/>
      <c r="N79" s="212"/>
      <c r="O79" s="212"/>
      <c r="P79" s="212" t="str">
        <f>T(C6)</f>
        <v>TSV Illertissen</v>
      </c>
      <c r="Q79" s="203">
        <v>19</v>
      </c>
      <c r="R79" s="110" t="s">
        <v>34</v>
      </c>
      <c r="S79" s="203">
        <v>26</v>
      </c>
      <c r="T79" s="110"/>
      <c r="U79" s="220" t="str">
        <f>IF(Q79="","",IF(Q79=S79,"1",IF(Q79&gt;S79,"2","0")))</f>
        <v>0</v>
      </c>
      <c r="V79" s="221" t="s">
        <v>34</v>
      </c>
      <c r="W79" s="220" t="str">
        <f>IF(S79="","",IF(S79=Q79,"1",IF(S79&gt;Q79,"2","0")))</f>
        <v>2</v>
      </c>
      <c r="X79" s="221" t="str">
        <f t="shared" si="0"/>
        <v>0</v>
      </c>
      <c r="Y79" s="221" t="str">
        <f t="shared" si="1"/>
        <v>2</v>
      </c>
      <c r="Z79" s="138"/>
      <c r="AA79" s="138"/>
      <c r="AB79" s="138"/>
    </row>
    <row r="80" spans="1:28" s="111" customFormat="1" x14ac:dyDescent="0.2">
      <c r="A80" s="201"/>
      <c r="B80" s="218"/>
      <c r="C80" s="212"/>
      <c r="D80" s="219"/>
      <c r="E80" s="212"/>
      <c r="F80" s="212"/>
      <c r="G80" s="212"/>
      <c r="H80" s="212"/>
      <c r="I80" s="212"/>
      <c r="J80" s="212"/>
      <c r="K80" s="212"/>
      <c r="L80" s="212"/>
      <c r="M80" s="212"/>
      <c r="N80" s="212"/>
      <c r="O80" s="212"/>
      <c r="P80" s="212"/>
      <c r="Q80" s="203"/>
      <c r="R80" s="110"/>
      <c r="S80" s="203"/>
      <c r="T80" s="110"/>
      <c r="U80" s="220"/>
      <c r="V80" s="221"/>
      <c r="W80" s="220"/>
      <c r="X80" s="221" t="str">
        <f t="shared" si="0"/>
        <v>0</v>
      </c>
      <c r="Y80" s="221" t="str">
        <f t="shared" si="1"/>
        <v>0</v>
      </c>
      <c r="Z80" s="138"/>
      <c r="AA80" s="138"/>
      <c r="AB80" s="138"/>
    </row>
    <row r="81" spans="1:28" s="111" customFormat="1" x14ac:dyDescent="0.2">
      <c r="A81" s="201"/>
      <c r="B81" s="203">
        <v>1</v>
      </c>
      <c r="C81" s="212" t="str">
        <f>T(C3)</f>
        <v>TV Stammheim 2</v>
      </c>
      <c r="D81" s="219" t="s">
        <v>102</v>
      </c>
      <c r="E81" s="212" t="str">
        <f>T(C6)</f>
        <v>TSV Illertissen</v>
      </c>
      <c r="F81" s="115"/>
      <c r="G81" s="115"/>
      <c r="H81" s="115"/>
      <c r="I81" s="115"/>
      <c r="J81" s="115"/>
      <c r="K81" s="115"/>
      <c r="L81" s="115"/>
      <c r="M81" s="115"/>
      <c r="N81" s="115"/>
      <c r="O81" s="115"/>
      <c r="P81" s="212" t="str">
        <f>T(C2)</f>
        <v>TV Stammheim 1</v>
      </c>
      <c r="Q81" s="203">
        <v>22</v>
      </c>
      <c r="R81" s="110" t="s">
        <v>34</v>
      </c>
      <c r="S81" s="203">
        <v>21</v>
      </c>
      <c r="T81" s="110"/>
      <c r="U81" s="220" t="str">
        <f>IF(Q81="","",IF(Q81=S81,"1",IF(Q81&gt;S81,"2","0")))</f>
        <v>2</v>
      </c>
      <c r="V81" s="221" t="s">
        <v>34</v>
      </c>
      <c r="W81" s="220" t="str">
        <f>IF(S81="","",IF(S81=Q81,"1",IF(S81&gt;Q81,"2","0")))</f>
        <v>0</v>
      </c>
      <c r="X81" s="221" t="str">
        <f t="shared" si="0"/>
        <v>2</v>
      </c>
      <c r="Y81" s="221" t="str">
        <f t="shared" si="1"/>
        <v>0</v>
      </c>
      <c r="Z81" s="138"/>
      <c r="AA81" s="138"/>
      <c r="AB81" s="138"/>
    </row>
    <row r="82" spans="1:28" s="111" customFormat="1" x14ac:dyDescent="0.2">
      <c r="A82" s="201"/>
      <c r="B82" s="218">
        <v>2</v>
      </c>
      <c r="C82" s="212" t="str">
        <f>T(C8)</f>
        <v>TSV Dennach 2</v>
      </c>
      <c r="D82" s="222" t="s">
        <v>102</v>
      </c>
      <c r="E82" s="212" t="str">
        <f>T(C4)</f>
        <v>TV Stammheim 3</v>
      </c>
      <c r="F82" s="115"/>
      <c r="G82" s="115"/>
      <c r="H82" s="115"/>
      <c r="I82" s="115"/>
      <c r="J82" s="115"/>
      <c r="K82" s="115"/>
      <c r="L82" s="115"/>
      <c r="M82" s="115"/>
      <c r="N82" s="115"/>
      <c r="O82" s="115"/>
      <c r="P82" s="115" t="str">
        <f>T(C5)</f>
        <v>TV Stammheim 4</v>
      </c>
      <c r="Q82" s="203">
        <v>15</v>
      </c>
      <c r="R82" s="110" t="s">
        <v>34</v>
      </c>
      <c r="S82" s="203">
        <v>29</v>
      </c>
      <c r="T82" s="110"/>
      <c r="U82" s="220" t="str">
        <f>IF(Q82="","",IF(Q82=S82,"1",IF(Q82&gt;S82,"2","0")))</f>
        <v>0</v>
      </c>
      <c r="V82" s="221" t="s">
        <v>34</v>
      </c>
      <c r="W82" s="220" t="str">
        <f>IF(S82="","",IF(S82=Q82,"1",IF(S82&gt;Q82,"2","0")))</f>
        <v>2</v>
      </c>
      <c r="X82" s="221" t="str">
        <f t="shared" si="0"/>
        <v>0</v>
      </c>
      <c r="Y82" s="221" t="str">
        <f t="shared" si="1"/>
        <v>2</v>
      </c>
      <c r="Z82" s="138"/>
      <c r="AA82" s="138"/>
      <c r="AB82" s="138"/>
    </row>
    <row r="83" spans="1:28" s="111" customFormat="1" x14ac:dyDescent="0.2">
      <c r="A83" s="201"/>
      <c r="B83" s="218"/>
      <c r="C83" s="212"/>
      <c r="D83" s="222"/>
      <c r="E83" s="212"/>
      <c r="F83" s="115"/>
      <c r="G83" s="115"/>
      <c r="H83" s="115"/>
      <c r="I83" s="115"/>
      <c r="J83" s="115"/>
      <c r="K83" s="115"/>
      <c r="L83" s="115"/>
      <c r="M83" s="115"/>
      <c r="N83" s="115"/>
      <c r="O83" s="115"/>
      <c r="P83" s="115"/>
      <c r="Q83" s="203"/>
      <c r="R83" s="110"/>
      <c r="S83" s="203"/>
      <c r="T83" s="110"/>
      <c r="U83" s="220"/>
      <c r="V83" s="221"/>
      <c r="W83" s="220"/>
      <c r="X83" s="221" t="str">
        <f t="shared" si="0"/>
        <v>0</v>
      </c>
      <c r="Y83" s="221" t="str">
        <f t="shared" si="1"/>
        <v>0</v>
      </c>
      <c r="Z83" s="138"/>
      <c r="AA83" s="138"/>
      <c r="AB83" s="138"/>
    </row>
    <row r="84" spans="1:28" s="111" customFormat="1" x14ac:dyDescent="0.2">
      <c r="A84" s="201"/>
      <c r="B84" s="226">
        <v>1</v>
      </c>
      <c r="C84" s="227" t="str">
        <f>T(C3)</f>
        <v>TV Stammheim 2</v>
      </c>
      <c r="D84" s="228" t="s">
        <v>102</v>
      </c>
      <c r="E84" s="227" t="str">
        <f>T(C4)</f>
        <v>TV Stammheim 3</v>
      </c>
      <c r="F84" s="227"/>
      <c r="G84" s="227"/>
      <c r="H84" s="227"/>
      <c r="I84" s="227"/>
      <c r="J84" s="227"/>
      <c r="K84" s="227"/>
      <c r="L84" s="227"/>
      <c r="M84" s="227"/>
      <c r="N84" s="227"/>
      <c r="O84" s="227"/>
      <c r="P84" s="227" t="str">
        <f>T(C6)</f>
        <v>TSV Illertissen</v>
      </c>
      <c r="Q84" s="203">
        <v>17</v>
      </c>
      <c r="R84" s="126" t="s">
        <v>34</v>
      </c>
      <c r="S84" s="203">
        <v>21</v>
      </c>
      <c r="T84" s="126"/>
      <c r="U84" s="229" t="str">
        <f>IF(Q84="","",IF(Q84=S84,"1",IF(Q84&gt;S84,"2","0")))</f>
        <v>0</v>
      </c>
      <c r="V84" s="230" t="s">
        <v>34</v>
      </c>
      <c r="W84" s="229" t="str">
        <f>IF(S84="","",IF(S84=Q84,"1",IF(S84&gt;Q84,"2","0")))</f>
        <v>2</v>
      </c>
      <c r="X84" s="221" t="str">
        <f t="shared" si="0"/>
        <v>0</v>
      </c>
      <c r="Y84" s="221" t="str">
        <f t="shared" si="1"/>
        <v>2</v>
      </c>
      <c r="Z84" s="138"/>
      <c r="AA84" s="138"/>
      <c r="AB84" s="138"/>
    </row>
    <row r="85" spans="1:28" s="111" customFormat="1" x14ac:dyDescent="0.2">
      <c r="A85" s="201"/>
      <c r="B85" s="226">
        <v>2</v>
      </c>
      <c r="C85" s="227" t="str">
        <f>T(C8)</f>
        <v>TSV Dennach 2</v>
      </c>
      <c r="D85" s="228" t="s">
        <v>102</v>
      </c>
      <c r="E85" s="227" t="str">
        <f>T(C5)</f>
        <v>TV Stammheim 4</v>
      </c>
      <c r="F85" s="125"/>
      <c r="G85" s="125"/>
      <c r="H85" s="125"/>
      <c r="I85" s="125"/>
      <c r="J85" s="125"/>
      <c r="K85" s="125"/>
      <c r="L85" s="125"/>
      <c r="M85" s="125"/>
      <c r="N85" s="125"/>
      <c r="O85" s="125"/>
      <c r="P85" s="125" t="str">
        <f>T(C2)</f>
        <v>TV Stammheim 1</v>
      </c>
      <c r="Q85" s="203">
        <v>18</v>
      </c>
      <c r="R85" s="126" t="s">
        <v>34</v>
      </c>
      <c r="S85" s="203">
        <v>20</v>
      </c>
      <c r="T85" s="126"/>
      <c r="U85" s="229" t="str">
        <f>IF(Q85="","",IF(Q85=S85,"1",IF(Q85&gt;S85,"2","0")))</f>
        <v>0</v>
      </c>
      <c r="V85" s="230" t="s">
        <v>34</v>
      </c>
      <c r="W85" s="229" t="str">
        <f>IF(S85="","",IF(S85=Q85,"1",IF(S85&gt;Q85,"2","0")))</f>
        <v>2</v>
      </c>
      <c r="X85" s="221" t="str">
        <f t="shared" ref="X85:X103" si="6">IF(U85="","0",U85)</f>
        <v>0</v>
      </c>
      <c r="Y85" s="221" t="str">
        <f t="shared" ref="Y85:Y103" si="7">IF(W85="","0",W85)</f>
        <v>2</v>
      </c>
      <c r="Z85" s="138"/>
      <c r="AA85" s="138"/>
      <c r="AB85" s="138"/>
    </row>
    <row r="86" spans="1:28" s="111" customFormat="1" x14ac:dyDescent="0.2">
      <c r="A86" s="201"/>
      <c r="B86" s="226"/>
      <c r="C86" s="227"/>
      <c r="D86" s="228"/>
      <c r="E86" s="227"/>
      <c r="F86" s="125"/>
      <c r="G86" s="125"/>
      <c r="H86" s="125"/>
      <c r="I86" s="125"/>
      <c r="J86" s="125"/>
      <c r="K86" s="125"/>
      <c r="L86" s="125"/>
      <c r="M86" s="125"/>
      <c r="N86" s="125"/>
      <c r="O86" s="125"/>
      <c r="P86" s="125"/>
      <c r="Q86" s="203"/>
      <c r="R86" s="126"/>
      <c r="S86" s="203"/>
      <c r="T86" s="126"/>
      <c r="U86" s="229" t="str">
        <f t="shared" ref="U86" si="8">IF(Q86="","",IF(Q86=S86,"1",IF(Q86&gt;S86,"2","0")))</f>
        <v/>
      </c>
      <c r="V86" s="230"/>
      <c r="W86" s="229" t="str">
        <f t="shared" ref="W86:W87" si="9">IF(S86="","",IF(S86=Q86,"1",IF(S86&gt;Q86,"2","0")))</f>
        <v/>
      </c>
      <c r="X86" s="221" t="str">
        <f t="shared" si="6"/>
        <v>0</v>
      </c>
      <c r="Y86" s="221" t="str">
        <f t="shared" si="7"/>
        <v>0</v>
      </c>
      <c r="Z86" s="138"/>
      <c r="AA86" s="138"/>
      <c r="AB86" s="138"/>
    </row>
    <row r="87" spans="1:28" s="111" customFormat="1" x14ac:dyDescent="0.2">
      <c r="A87" s="201"/>
      <c r="B87" s="226">
        <v>1</v>
      </c>
      <c r="C87" s="227" t="str">
        <f>T(C8)</f>
        <v>TSV Dennach 2</v>
      </c>
      <c r="D87" s="228" t="s">
        <v>102</v>
      </c>
      <c r="E87" s="227" t="str">
        <f>T(C3)</f>
        <v>TV Stammheim 2</v>
      </c>
      <c r="F87" s="125"/>
      <c r="G87" s="125"/>
      <c r="H87" s="125"/>
      <c r="I87" s="125"/>
      <c r="J87" s="125"/>
      <c r="K87" s="125"/>
      <c r="L87" s="125"/>
      <c r="M87" s="125"/>
      <c r="N87" s="125"/>
      <c r="O87" s="125"/>
      <c r="P87" s="125" t="str">
        <f>T(C4)</f>
        <v>TV Stammheim 3</v>
      </c>
      <c r="Q87" s="203">
        <v>20</v>
      </c>
      <c r="R87" s="126" t="s">
        <v>34</v>
      </c>
      <c r="S87" s="203">
        <v>23</v>
      </c>
      <c r="T87" s="126"/>
      <c r="U87" s="229" t="str">
        <f>IF(Q87="","",IF(Q87=S87,"1",IF(Q87&gt;S87,"2","0")))</f>
        <v>0</v>
      </c>
      <c r="V87" s="230" t="s">
        <v>34</v>
      </c>
      <c r="W87" s="229" t="str">
        <f t="shared" si="9"/>
        <v>2</v>
      </c>
      <c r="X87" s="221" t="str">
        <f t="shared" si="6"/>
        <v>0</v>
      </c>
      <c r="Y87" s="221" t="str">
        <f t="shared" si="7"/>
        <v>2</v>
      </c>
      <c r="Z87" s="138"/>
      <c r="AA87" s="138"/>
      <c r="AB87" s="138"/>
    </row>
    <row r="88" spans="1:28" s="164" customFormat="1" x14ac:dyDescent="0.2">
      <c r="A88" s="201"/>
      <c r="B88" s="226">
        <v>2</v>
      </c>
      <c r="C88" s="227" t="str">
        <f>T(C5)</f>
        <v>TV Stammheim 4</v>
      </c>
      <c r="D88" s="228" t="s">
        <v>102</v>
      </c>
      <c r="E88" s="227" t="str">
        <f>T(C2)</f>
        <v>TV Stammheim 1</v>
      </c>
      <c r="F88" s="227"/>
      <c r="G88" s="227"/>
      <c r="H88" s="227"/>
      <c r="I88" s="227"/>
      <c r="J88" s="227"/>
      <c r="K88" s="227"/>
      <c r="L88" s="227"/>
      <c r="M88" s="227"/>
      <c r="N88" s="227"/>
      <c r="O88" s="227"/>
      <c r="P88" s="227" t="str">
        <f>T(C7)</f>
        <v>TSV Dennach 1</v>
      </c>
      <c r="Q88" s="203">
        <v>13</v>
      </c>
      <c r="R88" s="126" t="s">
        <v>34</v>
      </c>
      <c r="S88" s="203">
        <v>20</v>
      </c>
      <c r="T88" s="126"/>
      <c r="U88" s="229" t="str">
        <f>IF(Q88="","",IF(Q88=S88,"1",IF(Q88&gt;S88,"2","0")))</f>
        <v>0</v>
      </c>
      <c r="V88" s="230" t="s">
        <v>34</v>
      </c>
      <c r="W88" s="229" t="str">
        <f>IF(S88="","",IF(S88=Q88,"1",IF(S88&gt;Q88,"2","0")))</f>
        <v>2</v>
      </c>
      <c r="X88" s="221" t="str">
        <f t="shared" si="6"/>
        <v>0</v>
      </c>
      <c r="Y88" s="221" t="str">
        <f t="shared" si="7"/>
        <v>2</v>
      </c>
      <c r="Z88" s="214"/>
      <c r="AA88" s="138"/>
      <c r="AB88" s="214"/>
    </row>
    <row r="89" spans="1:28" s="164" customFormat="1" x14ac:dyDescent="0.2">
      <c r="A89" s="201"/>
      <c r="B89" s="226"/>
      <c r="C89" s="227"/>
      <c r="D89" s="228"/>
      <c r="E89" s="227"/>
      <c r="F89" s="227"/>
      <c r="G89" s="227"/>
      <c r="H89" s="227"/>
      <c r="I89" s="227"/>
      <c r="J89" s="227"/>
      <c r="K89" s="227"/>
      <c r="L89" s="227"/>
      <c r="M89" s="227"/>
      <c r="N89" s="227"/>
      <c r="O89" s="227"/>
      <c r="P89" s="227"/>
      <c r="Q89" s="203"/>
      <c r="R89" s="126"/>
      <c r="S89" s="203"/>
      <c r="T89" s="126"/>
      <c r="U89" s="229"/>
      <c r="V89" s="230"/>
      <c r="W89" s="229"/>
      <c r="X89" s="221" t="str">
        <f t="shared" si="6"/>
        <v>0</v>
      </c>
      <c r="Y89" s="221" t="str">
        <f t="shared" si="7"/>
        <v>0</v>
      </c>
      <c r="Z89" s="214"/>
      <c r="AA89" s="138"/>
      <c r="AB89" s="214"/>
    </row>
    <row r="90" spans="1:28" s="110" customFormat="1" x14ac:dyDescent="0.2">
      <c r="A90" s="201"/>
      <c r="B90" s="226">
        <v>1</v>
      </c>
      <c r="C90" s="227" t="str">
        <f>T(C6)</f>
        <v>TSV Illertissen</v>
      </c>
      <c r="D90" s="228" t="s">
        <v>102</v>
      </c>
      <c r="E90" s="227" t="str">
        <f>T(C2)</f>
        <v>TV Stammheim 1</v>
      </c>
      <c r="F90" s="227"/>
      <c r="G90" s="227"/>
      <c r="H90" s="227"/>
      <c r="I90" s="227"/>
      <c r="J90" s="227"/>
      <c r="K90" s="227"/>
      <c r="L90" s="227"/>
      <c r="M90" s="227"/>
      <c r="N90" s="227"/>
      <c r="O90" s="227"/>
      <c r="P90" s="227" t="str">
        <f>T(C3)</f>
        <v>TV Stammheim 2</v>
      </c>
      <c r="Q90" s="203">
        <v>14</v>
      </c>
      <c r="R90" s="126" t="s">
        <v>34</v>
      </c>
      <c r="S90" s="203">
        <v>29</v>
      </c>
      <c r="T90" s="126"/>
      <c r="U90" s="229" t="str">
        <f>IF(Q90="","",IF(Q90=S90,"1",IF(Q90&gt;S90,"2","0")))</f>
        <v>0</v>
      </c>
      <c r="V90" s="230" t="s">
        <v>34</v>
      </c>
      <c r="W90" s="229" t="str">
        <f>IF(S90="","",IF(S90=Q90,"1",IF(S90&gt;Q90,"2","0")))</f>
        <v>2</v>
      </c>
      <c r="X90" s="221" t="str">
        <f t="shared" si="6"/>
        <v>0</v>
      </c>
      <c r="Y90" s="221" t="str">
        <f t="shared" si="7"/>
        <v>2</v>
      </c>
      <c r="Z90" s="223"/>
      <c r="AA90" s="138"/>
      <c r="AB90" s="223"/>
    </row>
    <row r="91" spans="1:28" s="110" customFormat="1" x14ac:dyDescent="0.2">
      <c r="A91" s="201"/>
      <c r="B91" s="226">
        <v>2</v>
      </c>
      <c r="C91" s="227" t="str">
        <f>T(C4)</f>
        <v>TV Stammheim 3</v>
      </c>
      <c r="D91" s="228" t="s">
        <v>102</v>
      </c>
      <c r="E91" s="227" t="str">
        <f>T(C7)</f>
        <v>TSV Dennach 1</v>
      </c>
      <c r="F91" s="227"/>
      <c r="G91" s="227"/>
      <c r="H91" s="227"/>
      <c r="I91" s="227"/>
      <c r="J91" s="227"/>
      <c r="K91" s="227"/>
      <c r="L91" s="227"/>
      <c r="M91" s="227"/>
      <c r="N91" s="227"/>
      <c r="O91" s="227"/>
      <c r="P91" s="227" t="str">
        <f>T(C5)</f>
        <v>TV Stammheim 4</v>
      </c>
      <c r="Q91" s="203">
        <v>23</v>
      </c>
      <c r="R91" s="126" t="s">
        <v>34</v>
      </c>
      <c r="S91" s="203">
        <v>18</v>
      </c>
      <c r="T91" s="126"/>
      <c r="U91" s="229" t="str">
        <f>IF(Q91="","",IF(Q91=S91,"1",IF(Q91&gt;S91,"2","0")))</f>
        <v>2</v>
      </c>
      <c r="V91" s="230" t="s">
        <v>34</v>
      </c>
      <c r="W91" s="229" t="str">
        <f>IF(S91="","",IF(S91=Q91,"1",IF(S91&gt;Q91,"2","0")))</f>
        <v>0</v>
      </c>
      <c r="X91" s="221" t="str">
        <f t="shared" si="6"/>
        <v>2</v>
      </c>
      <c r="Y91" s="221" t="str">
        <f t="shared" si="7"/>
        <v>0</v>
      </c>
      <c r="Z91" s="223"/>
      <c r="AA91" s="138"/>
      <c r="AB91" s="223"/>
    </row>
    <row r="92" spans="1:28" s="110" customFormat="1" x14ac:dyDescent="0.2">
      <c r="A92" s="201"/>
      <c r="B92" s="226"/>
      <c r="C92" s="227"/>
      <c r="D92" s="228"/>
      <c r="E92" s="227"/>
      <c r="F92" s="227"/>
      <c r="G92" s="227"/>
      <c r="H92" s="227"/>
      <c r="I92" s="227"/>
      <c r="J92" s="227"/>
      <c r="K92" s="227"/>
      <c r="L92" s="227"/>
      <c r="M92" s="227"/>
      <c r="N92" s="227"/>
      <c r="O92" s="227"/>
      <c r="P92" s="227"/>
      <c r="Q92" s="203"/>
      <c r="R92" s="126"/>
      <c r="S92" s="203"/>
      <c r="T92" s="126"/>
      <c r="U92" s="229"/>
      <c r="V92" s="230"/>
      <c r="W92" s="229"/>
      <c r="X92" s="221" t="str">
        <f t="shared" si="6"/>
        <v>0</v>
      </c>
      <c r="Y92" s="221" t="str">
        <f t="shared" si="7"/>
        <v>0</v>
      </c>
      <c r="Z92" s="223"/>
      <c r="AA92" s="138"/>
      <c r="AB92" s="223"/>
    </row>
    <row r="93" spans="1:28" x14ac:dyDescent="0.2">
      <c r="B93" s="226">
        <v>1</v>
      </c>
      <c r="C93" s="227" t="str">
        <f>T(C3)</f>
        <v>TV Stammheim 2</v>
      </c>
      <c r="D93" s="228" t="s">
        <v>102</v>
      </c>
      <c r="E93" s="227" t="str">
        <f>T(C7)</f>
        <v>TSV Dennach 1</v>
      </c>
      <c r="F93" s="125"/>
      <c r="G93" s="125"/>
      <c r="H93" s="125"/>
      <c r="I93" s="125"/>
      <c r="J93" s="125"/>
      <c r="K93" s="125"/>
      <c r="L93" s="125"/>
      <c r="M93" s="125"/>
      <c r="N93" s="125"/>
      <c r="O93" s="125"/>
      <c r="P93" s="125" t="str">
        <f>T(C8)</f>
        <v>TSV Dennach 2</v>
      </c>
      <c r="Q93" s="203">
        <v>23</v>
      </c>
      <c r="R93" s="126" t="s">
        <v>34</v>
      </c>
      <c r="S93" s="203">
        <v>15</v>
      </c>
      <c r="T93" s="126"/>
      <c r="U93" s="229" t="str">
        <f>IF(Q93="","",IF(Q93=S93,"1",IF(Q93&gt;S93,"2","0")))</f>
        <v>2</v>
      </c>
      <c r="V93" s="230" t="s">
        <v>34</v>
      </c>
      <c r="W93" s="229" t="str">
        <f>IF(S93="","",IF(S93=Q93,"1",IF(S93&gt;Q93,"2","0")))</f>
        <v>0</v>
      </c>
      <c r="X93" s="221" t="str">
        <f t="shared" si="6"/>
        <v>2</v>
      </c>
      <c r="Y93" s="221" t="str">
        <f t="shared" si="7"/>
        <v>0</v>
      </c>
      <c r="Z93" s="224"/>
      <c r="AA93" s="138"/>
      <c r="AB93" s="224"/>
    </row>
    <row r="94" spans="1:28" x14ac:dyDescent="0.2">
      <c r="B94" s="226">
        <v>2</v>
      </c>
      <c r="C94" s="227" t="str">
        <f>T(C5)</f>
        <v>TV Stammheim 4</v>
      </c>
      <c r="D94" s="228" t="s">
        <v>102</v>
      </c>
      <c r="E94" s="227" t="str">
        <f>T(C6)</f>
        <v>TSV Illertissen</v>
      </c>
      <c r="F94" s="125"/>
      <c r="G94" s="125"/>
      <c r="H94" s="125"/>
      <c r="I94" s="125"/>
      <c r="J94" s="125"/>
      <c r="K94" s="125"/>
      <c r="L94" s="125"/>
      <c r="M94" s="125"/>
      <c r="N94" s="125"/>
      <c r="O94" s="125"/>
      <c r="P94" s="227" t="str">
        <f>T(C4)</f>
        <v>TV Stammheim 3</v>
      </c>
      <c r="Q94" s="203">
        <v>26</v>
      </c>
      <c r="R94" s="126" t="s">
        <v>34</v>
      </c>
      <c r="S94" s="203">
        <v>15</v>
      </c>
      <c r="T94" s="126"/>
      <c r="U94" s="229" t="str">
        <f>IF(Q94="","",IF(Q94=S94,"1",IF(Q94&gt;S94,"2","0")))</f>
        <v>2</v>
      </c>
      <c r="V94" s="230" t="s">
        <v>34</v>
      </c>
      <c r="W94" s="229" t="str">
        <f>IF(S94="","",IF(S94=Q94,"1",IF(S94&gt;Q94,"2","0")))</f>
        <v>0</v>
      </c>
      <c r="X94" s="221" t="str">
        <f t="shared" si="6"/>
        <v>2</v>
      </c>
      <c r="Y94" s="221" t="str">
        <f t="shared" si="7"/>
        <v>0</v>
      </c>
      <c r="Z94" s="224"/>
      <c r="AA94" s="138"/>
      <c r="AB94" s="224"/>
    </row>
    <row r="95" spans="1:28" x14ac:dyDescent="0.2">
      <c r="B95" s="226"/>
      <c r="C95" s="227"/>
      <c r="D95" s="234"/>
      <c r="E95" s="227"/>
      <c r="F95" s="125"/>
      <c r="G95" s="125"/>
      <c r="H95" s="125"/>
      <c r="I95" s="125"/>
      <c r="J95" s="125"/>
      <c r="K95" s="125"/>
      <c r="L95" s="125"/>
      <c r="M95" s="125"/>
      <c r="N95" s="125"/>
      <c r="O95" s="125"/>
      <c r="P95" s="227"/>
      <c r="R95" s="126"/>
      <c r="T95" s="126"/>
      <c r="U95" s="229"/>
      <c r="V95" s="230"/>
      <c r="W95" s="229"/>
      <c r="X95" s="221" t="str">
        <f t="shared" si="6"/>
        <v>0</v>
      </c>
      <c r="Y95" s="221" t="str">
        <f t="shared" si="7"/>
        <v>0</v>
      </c>
      <c r="Z95" s="224"/>
      <c r="AA95" s="138"/>
      <c r="AB95" s="224"/>
    </row>
    <row r="96" spans="1:28" x14ac:dyDescent="0.2">
      <c r="B96" s="226">
        <v>1</v>
      </c>
      <c r="C96" s="227" t="str">
        <f>T(C5)</f>
        <v>TV Stammheim 4</v>
      </c>
      <c r="D96" s="228" t="s">
        <v>102</v>
      </c>
      <c r="E96" s="227" t="str">
        <f>T(C3)</f>
        <v>TV Stammheim 2</v>
      </c>
      <c r="F96" s="125"/>
      <c r="G96" s="125"/>
      <c r="H96" s="125"/>
      <c r="I96" s="125"/>
      <c r="J96" s="125"/>
      <c r="K96" s="125"/>
      <c r="L96" s="125"/>
      <c r="M96" s="125"/>
      <c r="N96" s="125"/>
      <c r="O96" s="125"/>
      <c r="P96" s="227" t="str">
        <f>T(C2)</f>
        <v>TV Stammheim 1</v>
      </c>
      <c r="Q96" s="203">
        <v>17</v>
      </c>
      <c r="R96" s="126" t="s">
        <v>34</v>
      </c>
      <c r="S96" s="203">
        <v>19</v>
      </c>
      <c r="T96" s="126"/>
      <c r="U96" s="229" t="str">
        <f>IF(Q96="","",IF(Q96=S96,"1",IF(Q96&gt;S96,"2","0")))</f>
        <v>0</v>
      </c>
      <c r="V96" s="230" t="s">
        <v>34</v>
      </c>
      <c r="W96" s="229" t="str">
        <f>IF(S96="","",IF(S96=Q96,"1",IF(S96&gt;Q96,"2","0")))</f>
        <v>2</v>
      </c>
      <c r="X96" s="221" t="str">
        <f t="shared" si="6"/>
        <v>0</v>
      </c>
      <c r="Y96" s="221" t="str">
        <f t="shared" si="7"/>
        <v>2</v>
      </c>
      <c r="Z96" s="224"/>
      <c r="AA96" s="138"/>
      <c r="AB96" s="224"/>
    </row>
    <row r="97" spans="2:28" x14ac:dyDescent="0.2">
      <c r="B97" s="226">
        <v>2</v>
      </c>
      <c r="C97" s="227" t="str">
        <f>T(C8)</f>
        <v>TSV Dennach 2</v>
      </c>
      <c r="D97" s="234" t="s">
        <v>102</v>
      </c>
      <c r="E97" s="227" t="str">
        <f>T(C6)</f>
        <v>TSV Illertissen</v>
      </c>
      <c r="F97" s="125"/>
      <c r="G97" s="125"/>
      <c r="H97" s="125"/>
      <c r="I97" s="125"/>
      <c r="J97" s="125"/>
      <c r="K97" s="125"/>
      <c r="L97" s="125"/>
      <c r="M97" s="125"/>
      <c r="N97" s="125"/>
      <c r="O97" s="125"/>
      <c r="P97" s="125" t="str">
        <f>T(C7)</f>
        <v>TSV Dennach 1</v>
      </c>
      <c r="Q97" s="203">
        <v>25</v>
      </c>
      <c r="R97" s="126" t="s">
        <v>34</v>
      </c>
      <c r="S97" s="203">
        <v>18</v>
      </c>
      <c r="T97" s="126"/>
      <c r="U97" s="229" t="str">
        <f>IF(Q97="","",IF(Q97=S97,"1",IF(Q97&gt;S97,"2","0")))</f>
        <v>2</v>
      </c>
      <c r="V97" s="230" t="s">
        <v>34</v>
      </c>
      <c r="W97" s="229" t="str">
        <f>IF(S97="","",IF(S97=Q97,"1",IF(S97&gt;Q97,"2","0")))</f>
        <v>0</v>
      </c>
      <c r="X97" s="221" t="str">
        <f t="shared" si="6"/>
        <v>2</v>
      </c>
      <c r="Y97" s="221" t="str">
        <f t="shared" si="7"/>
        <v>0</v>
      </c>
      <c r="Z97" s="224"/>
      <c r="AA97" s="138"/>
      <c r="AB97" s="224"/>
    </row>
    <row r="98" spans="2:28" x14ac:dyDescent="0.2">
      <c r="B98" s="226"/>
      <c r="C98" s="227"/>
      <c r="D98" s="234"/>
      <c r="E98" s="227"/>
      <c r="F98" s="125"/>
      <c r="G98" s="125"/>
      <c r="H98" s="125"/>
      <c r="I98" s="125"/>
      <c r="J98" s="125"/>
      <c r="K98" s="125"/>
      <c r="L98" s="125"/>
      <c r="M98" s="125"/>
      <c r="N98" s="125"/>
      <c r="O98" s="125"/>
      <c r="P98" s="125"/>
      <c r="R98" s="126"/>
      <c r="T98" s="126"/>
      <c r="U98" s="229"/>
      <c r="V98" s="230"/>
      <c r="W98" s="229"/>
      <c r="X98" s="221" t="str">
        <f t="shared" si="6"/>
        <v>0</v>
      </c>
      <c r="Y98" s="221" t="str">
        <f t="shared" si="7"/>
        <v>0</v>
      </c>
      <c r="Z98" s="224"/>
      <c r="AA98" s="138"/>
      <c r="AB98" s="224"/>
    </row>
    <row r="99" spans="2:28" x14ac:dyDescent="0.2">
      <c r="B99" s="226">
        <v>2</v>
      </c>
      <c r="C99" s="227" t="str">
        <f>T(C6)</f>
        <v>TSV Illertissen</v>
      </c>
      <c r="D99" s="228" t="s">
        <v>102</v>
      </c>
      <c r="E99" s="227" t="str">
        <f>T(C4)</f>
        <v>TV Stammheim 3</v>
      </c>
      <c r="F99" s="125"/>
      <c r="G99" s="125"/>
      <c r="H99" s="125"/>
      <c r="I99" s="125"/>
      <c r="J99" s="125"/>
      <c r="K99" s="125"/>
      <c r="L99" s="125"/>
      <c r="M99" s="125"/>
      <c r="N99" s="125"/>
      <c r="O99" s="125"/>
      <c r="P99" s="227" t="str">
        <f>T(C8)</f>
        <v>TSV Dennach 2</v>
      </c>
      <c r="Q99" s="203">
        <v>14</v>
      </c>
      <c r="R99" s="126" t="s">
        <v>34</v>
      </c>
      <c r="S99" s="203">
        <v>28</v>
      </c>
      <c r="T99" s="126"/>
      <c r="U99" s="229" t="str">
        <f>IF(Q99="","",IF(Q99=S99,"1",IF(Q99&gt;S99,"2","0")))</f>
        <v>0</v>
      </c>
      <c r="V99" s="230" t="s">
        <v>34</v>
      </c>
      <c r="W99" s="229" t="str">
        <f>IF(S99="","",IF(S99=Q99,"1",IF(S99&gt;Q99,"2","0")))</f>
        <v>2</v>
      </c>
      <c r="X99" s="221" t="str">
        <f t="shared" si="6"/>
        <v>0</v>
      </c>
      <c r="Y99" s="221" t="str">
        <f t="shared" si="7"/>
        <v>2</v>
      </c>
      <c r="Z99" s="224"/>
      <c r="AA99" s="138"/>
      <c r="AB99" s="224"/>
    </row>
    <row r="100" spans="2:28" x14ac:dyDescent="0.2">
      <c r="B100" s="236">
        <v>1</v>
      </c>
      <c r="C100" s="237" t="str">
        <f>T(C7)</f>
        <v>TSV Dennach 1</v>
      </c>
      <c r="D100" s="238" t="s">
        <v>102</v>
      </c>
      <c r="E100" s="237" t="str">
        <f>T(C2)</f>
        <v>TV Stammheim 1</v>
      </c>
      <c r="F100" s="129"/>
      <c r="G100" s="129"/>
      <c r="H100" s="129"/>
      <c r="I100" s="129"/>
      <c r="J100" s="129"/>
      <c r="K100" s="129"/>
      <c r="L100" s="129"/>
      <c r="M100" s="129"/>
      <c r="N100" s="129"/>
      <c r="O100" s="129"/>
      <c r="P100" s="237" t="str">
        <f>T(C3)</f>
        <v>TV Stammheim 2</v>
      </c>
      <c r="Q100" s="203">
        <v>17</v>
      </c>
      <c r="R100" s="134" t="s">
        <v>34</v>
      </c>
      <c r="S100" s="203">
        <v>21</v>
      </c>
      <c r="T100" s="134"/>
      <c r="U100" s="229" t="str">
        <f>IF(Q100="","",IF(Q100=S100,"1",IF(Q100&gt;S100,"2","0")))</f>
        <v>0</v>
      </c>
      <c r="V100" s="230" t="s">
        <v>34</v>
      </c>
      <c r="W100" s="229" t="str">
        <f>IF(S100="","",IF(S100=Q100,"1",IF(S100&gt;Q100,"2","0")))</f>
        <v>2</v>
      </c>
      <c r="X100" s="221" t="str">
        <f t="shared" si="6"/>
        <v>0</v>
      </c>
      <c r="Y100" s="221" t="str">
        <f t="shared" si="7"/>
        <v>2</v>
      </c>
      <c r="Z100" s="224"/>
      <c r="AA100" s="138"/>
      <c r="AB100" s="224"/>
    </row>
    <row r="101" spans="2:28" x14ac:dyDescent="0.2">
      <c r="B101" s="218"/>
      <c r="C101" s="212"/>
      <c r="D101" s="219"/>
      <c r="F101" s="115"/>
      <c r="G101" s="115"/>
      <c r="H101" s="115"/>
      <c r="I101" s="115"/>
      <c r="J101" s="115"/>
      <c r="K101" s="115"/>
      <c r="L101" s="115"/>
      <c r="M101" s="115"/>
      <c r="N101" s="115"/>
      <c r="O101" s="115"/>
      <c r="P101" s="212"/>
      <c r="R101" s="110"/>
      <c r="T101" s="110"/>
      <c r="U101" s="229" t="str">
        <f t="shared" ref="U101:U102" si="10">IF(Q101="","",IF(Q101=S101,"1",IF(Q101&gt;S101,"2","0")))</f>
        <v/>
      </c>
      <c r="V101" s="221"/>
      <c r="W101" s="229" t="str">
        <f t="shared" ref="W101:W102" si="11">IF(S101="","",IF(S101=Q101,"1",IF(S101&gt;Q101,"2","0")))</f>
        <v/>
      </c>
      <c r="X101" s="221" t="str">
        <f t="shared" si="6"/>
        <v>0</v>
      </c>
      <c r="Y101" s="221" t="str">
        <f t="shared" si="7"/>
        <v>0</v>
      </c>
      <c r="Z101" s="224"/>
      <c r="AA101" s="138"/>
      <c r="AB101" s="224"/>
    </row>
    <row r="102" spans="2:28" x14ac:dyDescent="0.2">
      <c r="B102" s="218">
        <v>1</v>
      </c>
      <c r="C102" s="212" t="str">
        <f>T(C8)</f>
        <v>TSV Dennach 2</v>
      </c>
      <c r="D102" s="222" t="s">
        <v>102</v>
      </c>
      <c r="E102" s="212" t="str">
        <f>T(C7)</f>
        <v>TSV Dennach 1</v>
      </c>
      <c r="F102" s="115"/>
      <c r="G102" s="115"/>
      <c r="H102" s="115"/>
      <c r="I102" s="115"/>
      <c r="J102" s="115"/>
      <c r="K102" s="115"/>
      <c r="L102" s="115"/>
      <c r="M102" s="115"/>
      <c r="N102" s="115"/>
      <c r="O102" s="115"/>
      <c r="P102" s="115" t="str">
        <f>T(C4)</f>
        <v>TV Stammheim 3</v>
      </c>
      <c r="Q102" s="203">
        <v>23</v>
      </c>
      <c r="R102" s="203" t="s">
        <v>34</v>
      </c>
      <c r="S102" s="203">
        <v>19</v>
      </c>
      <c r="T102" s="110"/>
      <c r="U102" s="229" t="str">
        <f t="shared" si="10"/>
        <v>2</v>
      </c>
      <c r="V102" s="223" t="s">
        <v>34</v>
      </c>
      <c r="W102" s="229" t="str">
        <f t="shared" si="11"/>
        <v>0</v>
      </c>
      <c r="X102" s="221" t="str">
        <f t="shared" si="6"/>
        <v>2</v>
      </c>
      <c r="Y102" s="221" t="str">
        <f t="shared" si="7"/>
        <v>0</v>
      </c>
      <c r="Z102" s="224"/>
      <c r="AA102" s="138"/>
      <c r="AB102" s="224"/>
    </row>
    <row r="103" spans="2:28" x14ac:dyDescent="0.2">
      <c r="U103" s="221"/>
      <c r="V103" s="221"/>
      <c r="W103" s="221"/>
      <c r="X103" s="221" t="str">
        <f t="shared" si="6"/>
        <v>0</v>
      </c>
      <c r="Y103" s="221" t="str">
        <f t="shared" si="7"/>
        <v>0</v>
      </c>
      <c r="Z103" s="224"/>
      <c r="AA103" s="224"/>
      <c r="AB103" s="224"/>
    </row>
    <row r="104" spans="2:28" x14ac:dyDescent="0.2">
      <c r="U104" s="221"/>
      <c r="V104" s="221"/>
      <c r="W104" s="221"/>
      <c r="X104" s="221"/>
      <c r="Y104" s="221"/>
      <c r="Z104" s="224"/>
      <c r="AA104" s="224"/>
      <c r="AB104" s="224"/>
    </row>
  </sheetData>
  <conditionalFormatting sqref="A105:Y111">
    <cfRule type="cellIs" dxfId="3" priority="1" operator="equal">
      <formula>"f"</formula>
    </cfRule>
  </conditionalFormatting>
  <pageMargins left="0.35433070866141736" right="0.23622047244094491" top="0.59055118110236227" bottom="0.62992125984251968" header="0.27559055118110237" footer="0.47244094488188981"/>
  <pageSetup paperSize="9" orientation="portrait" r:id="rId1"/>
  <headerFooter alignWithMargins="0">
    <oddFooter>&amp;CErstellt von Olaf Niemann &amp;D&amp;RSeite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F104"/>
  <sheetViews>
    <sheetView zoomScale="90" zoomScaleNormal="90" workbookViewId="0">
      <selection activeCell="C2" sqref="C2:C8"/>
    </sheetView>
  </sheetViews>
  <sheetFormatPr baseColWidth="10" defaultRowHeight="12.75" x14ac:dyDescent="0.2"/>
  <cols>
    <col min="1" max="1" width="8.140625" style="201" customWidth="1"/>
    <col min="2" max="2" width="6.5703125" style="202" customWidth="1"/>
    <col min="3" max="3" width="18.28515625" style="203" customWidth="1"/>
    <col min="4" max="4" width="2.5703125" style="203" customWidth="1"/>
    <col min="5" max="5" width="2.5703125" style="212" customWidth="1"/>
    <col min="6" max="15" width="2.5703125" style="203" customWidth="1"/>
    <col min="16" max="16" width="18.28515625" style="203" customWidth="1"/>
    <col min="17" max="17" width="5.42578125" style="203" customWidth="1"/>
    <col min="18" max="18" width="1.140625" style="203" customWidth="1"/>
    <col min="19" max="19" width="6.140625" style="203" customWidth="1"/>
    <col min="20" max="20" width="1.7109375" style="203" customWidth="1"/>
    <col min="21" max="21" width="3.7109375" style="203" customWidth="1"/>
    <col min="22" max="22" width="2" style="203" customWidth="1"/>
    <col min="23" max="23" width="3" style="203" customWidth="1"/>
    <col min="24" max="24" width="12.7109375" style="203" hidden="1" customWidth="1"/>
    <col min="25" max="25" width="20.42578125" style="203" hidden="1" customWidth="1"/>
    <col min="26" max="16384" width="11.42578125" style="206"/>
  </cols>
  <sheetData>
    <row r="1" spans="1:32" x14ac:dyDescent="0.2">
      <c r="D1" s="204"/>
      <c r="E1" s="205"/>
      <c r="F1" s="205"/>
      <c r="G1" s="205"/>
      <c r="H1" s="205"/>
      <c r="I1" s="205"/>
      <c r="J1" s="205"/>
      <c r="K1" s="205"/>
      <c r="L1" s="205"/>
      <c r="M1" s="205"/>
      <c r="N1" s="205"/>
      <c r="O1" s="205"/>
      <c r="P1" s="206"/>
      <c r="Q1" s="204"/>
      <c r="R1" s="204" t="s">
        <v>13</v>
      </c>
      <c r="S1" s="204"/>
      <c r="U1" s="204"/>
      <c r="V1" s="204" t="s">
        <v>33</v>
      </c>
      <c r="W1" s="204"/>
    </row>
    <row r="2" spans="1:32" s="205" customFormat="1" x14ac:dyDescent="0.2">
      <c r="A2" s="207" t="s">
        <v>43</v>
      </c>
      <c r="B2" s="208"/>
      <c r="C2" s="242" t="s">
        <v>55</v>
      </c>
      <c r="D2" s="209" t="str">
        <f>$U$20</f>
        <v>2</v>
      </c>
      <c r="E2" s="210" t="str">
        <f>$W$24</f>
        <v>2</v>
      </c>
      <c r="F2" s="209" t="str">
        <f>$U$26</f>
        <v>2</v>
      </c>
      <c r="G2" s="209" t="str">
        <f>$W$36</f>
        <v>2</v>
      </c>
      <c r="H2" s="209" t="str">
        <f>$W$38</f>
        <v>2</v>
      </c>
      <c r="I2" s="209" t="str">
        <f>$W$48</f>
        <v>2</v>
      </c>
      <c r="J2" s="209" t="str">
        <f>$U$72</f>
        <v>2</v>
      </c>
      <c r="K2" s="209" t="str">
        <f>$W$76</f>
        <v>2</v>
      </c>
      <c r="L2" s="209" t="str">
        <f>$U$78</f>
        <v>2</v>
      </c>
      <c r="M2" s="209" t="str">
        <f>$W$88</f>
        <v>0</v>
      </c>
      <c r="N2" s="209" t="str">
        <f>$W$90</f>
        <v>2</v>
      </c>
      <c r="O2" s="209" t="str">
        <f>$W$100</f>
        <v>2</v>
      </c>
      <c r="P2" s="203"/>
      <c r="Q2" s="203">
        <f>IF(Q20="","",SUM($Q$20+$Q$26+$Q$72+$Q$78+$S$24+$S$36+$S$38+$S$48+$S$76+$S$88+$S$90+$S$100))</f>
        <v>326</v>
      </c>
      <c r="R2" s="203" t="s">
        <v>34</v>
      </c>
      <c r="S2" s="203">
        <f>IF(Q20="","",SUM($S$20+$S$26+$S$72+$S$78+$Q$24+$Q$36+$Q$38+$Q$48+$Q$76+$Q$88+$Q$90+$Q$100))</f>
        <v>164</v>
      </c>
      <c r="T2" s="203"/>
      <c r="U2" s="202">
        <f>IF(U20="","",SUM(X20+Y24+X26+Y36+Y38+Y48+X72+Y76+X78+Y88+Y90+Y100))</f>
        <v>22</v>
      </c>
      <c r="V2" s="203" t="s">
        <v>34</v>
      </c>
      <c r="W2" s="203">
        <f>IF(Q20="","",SUM(Y20+X24+Y26++X36+X38+X48+Y72+X76+Y78+X88+X90+X100))</f>
        <v>2</v>
      </c>
      <c r="X2" s="204"/>
      <c r="Y2" s="204"/>
    </row>
    <row r="3" spans="1:32" s="205" customFormat="1" x14ac:dyDescent="0.2">
      <c r="A3" s="207" t="s">
        <v>42</v>
      </c>
      <c r="B3" s="208"/>
      <c r="C3" s="115" t="s">
        <v>56</v>
      </c>
      <c r="D3" s="209" t="str">
        <f>$W$20</f>
        <v>0</v>
      </c>
      <c r="E3" s="210" t="str">
        <f>$U$29</f>
        <v>0</v>
      </c>
      <c r="F3" s="209" t="str">
        <f>$U$32</f>
        <v>0</v>
      </c>
      <c r="G3" s="209" t="str">
        <f>$W$35</f>
        <v>2</v>
      </c>
      <c r="H3" s="209" t="str">
        <f>$U$41</f>
        <v>2</v>
      </c>
      <c r="I3" s="209" t="str">
        <f>$W$44</f>
        <v>0</v>
      </c>
      <c r="J3" s="209" t="str">
        <f>$W$72</f>
        <v>0</v>
      </c>
      <c r="K3" s="209" t="str">
        <f>$U$81</f>
        <v>0</v>
      </c>
      <c r="L3" s="209" t="str">
        <f>$U$84</f>
        <v>0</v>
      </c>
      <c r="M3" s="209" t="str">
        <f>$W$87</f>
        <v>2</v>
      </c>
      <c r="N3" s="209" t="str">
        <f>$U$93</f>
        <v>0</v>
      </c>
      <c r="O3" s="209" t="str">
        <f>$W$96</f>
        <v>0</v>
      </c>
      <c r="P3" s="203"/>
      <c r="Q3" s="203">
        <f>IF(S20="","",SUM($S$20+$Q$29+$Q$32+$S$35+$Q$41++$S$44+$S$72+$Q$81+$Q$84+$S$87+$Q$93+$S$96))</f>
        <v>220</v>
      </c>
      <c r="R3" s="203" t="s">
        <v>34</v>
      </c>
      <c r="S3" s="203">
        <f>IF(S20="","",SUM($Q$20+$S$29+$S$32+$Q$35+$S$41+$Q$44+$Q$72+$S$81+$S$84+$Q$87+$S$93+$Q$96))</f>
        <v>303</v>
      </c>
      <c r="T3" s="203"/>
      <c r="U3" s="203">
        <f>IF(S20="","",SUM(Y20+X29+X32+Y35+X41+Y44+Y72+X81+X84+Y87+X93+Y96))</f>
        <v>6</v>
      </c>
      <c r="V3" s="203" t="s">
        <v>34</v>
      </c>
      <c r="W3" s="203">
        <f>IF(Q20="","",SUM(X20+Y29+Y32+X35+Y41+X44+X72+Y81+Y84+X87+Y93+X96))</f>
        <v>18</v>
      </c>
      <c r="X3" s="204"/>
      <c r="Y3" s="204"/>
    </row>
    <row r="4" spans="1:32" s="205" customFormat="1" x14ac:dyDescent="0.2">
      <c r="A4" s="207"/>
      <c r="B4" s="208"/>
      <c r="C4" s="112" t="s">
        <v>113</v>
      </c>
      <c r="D4" s="209" t="str">
        <f>$U$21</f>
        <v>0</v>
      </c>
      <c r="E4" s="210" t="str">
        <f>$W$26</f>
        <v>0</v>
      </c>
      <c r="F4" s="209" t="str">
        <f>$W$30</f>
        <v>2</v>
      </c>
      <c r="G4" s="209" t="str">
        <f>$W$32</f>
        <v>2</v>
      </c>
      <c r="H4" s="209" t="str">
        <f>$U$39</f>
        <v>2</v>
      </c>
      <c r="I4" s="209" t="str">
        <f>$W$47</f>
        <v>0</v>
      </c>
      <c r="J4" s="209" t="str">
        <f>$U$73</f>
        <v>0</v>
      </c>
      <c r="K4" s="209" t="str">
        <f>$W$78</f>
        <v>0</v>
      </c>
      <c r="L4" s="209" t="str">
        <f>$W$82</f>
        <v>2</v>
      </c>
      <c r="M4" s="209" t="str">
        <f>$W$84</f>
        <v>2</v>
      </c>
      <c r="N4" s="209" t="str">
        <f>$U$91</f>
        <v>2</v>
      </c>
      <c r="O4" s="209" t="str">
        <f>$W$99</f>
        <v>0</v>
      </c>
      <c r="P4" s="203"/>
      <c r="Q4" s="203">
        <f>IF(Q21="","",SUM($Q$21+$Q$39+$Q$73+$Q$91+$S$26+$S$30+$S$32+$S$47+$S$78+$S$82+$S$84+$S$99))</f>
        <v>252</v>
      </c>
      <c r="R4" s="203" t="s">
        <v>34</v>
      </c>
      <c r="S4" s="203">
        <f>IF(S21="","",SUM($S$21+$S$39+$S$73+$S$91+$Q$26+$Q$30+$Q$32+$Q$47+$Q$78+$Q$82+$Q$84+$Q$99))</f>
        <v>273</v>
      </c>
      <c r="T4" s="204"/>
      <c r="U4" s="203">
        <f>IF(Q21="","",SUM(X21+X39+X73+X91+Y26+Y30+Y32+Y47+Y78+Y82+Y84+Y99))</f>
        <v>12</v>
      </c>
      <c r="V4" s="203" t="s">
        <v>34</v>
      </c>
      <c r="W4" s="203">
        <f>IF(W21="","",SUM(Y21+Y39+Y73+Y91+X26+X30+X32+X47+X78+X82+X84+X99))</f>
        <v>12</v>
      </c>
      <c r="X4" s="204"/>
      <c r="Y4" s="204"/>
    </row>
    <row r="5" spans="1:32" s="205" customFormat="1" x14ac:dyDescent="0.2">
      <c r="A5" s="207"/>
      <c r="B5" s="208"/>
      <c r="C5" s="246" t="s">
        <v>114</v>
      </c>
      <c r="D5" s="209" t="str">
        <f>$W$21</f>
        <v>2</v>
      </c>
      <c r="E5" s="210" t="str">
        <f>$W$27</f>
        <v>2</v>
      </c>
      <c r="F5" s="209" t="str">
        <f>$W$33</f>
        <v>2</v>
      </c>
      <c r="G5" s="209" t="str">
        <f>$U$36</f>
        <v>0</v>
      </c>
      <c r="H5" s="209" t="str">
        <f>$U$42</f>
        <v>2</v>
      </c>
      <c r="I5" s="209" t="str">
        <f>$U$44</f>
        <v>2</v>
      </c>
      <c r="J5" s="209" t="str">
        <f>$W$73</f>
        <v>2</v>
      </c>
      <c r="K5" s="209" t="str">
        <f>$W$79</f>
        <v>2</v>
      </c>
      <c r="L5" s="209" t="str">
        <f>$W$85</f>
        <v>2</v>
      </c>
      <c r="M5" s="209" t="str">
        <f>$U$88</f>
        <v>2</v>
      </c>
      <c r="N5" s="209" t="str">
        <f>$U$94</f>
        <v>0</v>
      </c>
      <c r="O5" s="209" t="str">
        <f>$U$96</f>
        <v>2</v>
      </c>
      <c r="P5" s="203"/>
      <c r="Q5" s="203">
        <f>IF(Q20="","",SUM($Q$36+$Q$42+$Q$44+$Q$88+$Q$94+$Q$96+$S$21+$S$27+$S$33+$S$73+$S$79+$S$85))</f>
        <v>276</v>
      </c>
      <c r="R5" s="203" t="s">
        <v>34</v>
      </c>
      <c r="S5" s="203">
        <f>IF(Q20="","",SUM($S$36+$S$42+$S$44+$S$88+$S$94+$S$96+$Q$21+$Q$27+$Q$33+$Q$73+$Q$79+Q85))</f>
        <v>210</v>
      </c>
      <c r="T5" s="204"/>
      <c r="U5" s="203">
        <f>IF(Q20="","",SUM(X36+X42+X44+X88+X94+X96+Y21+Y27+Y33+Y73+Y79+Y85))</f>
        <v>20</v>
      </c>
      <c r="V5" s="203" t="s">
        <v>34</v>
      </c>
      <c r="W5" s="203">
        <f>IF(Q20="","",SUM(Y36+Y42+Y44+Y88+Y94+Y96+X21+X27+X33+X73+X79+X85))</f>
        <v>4</v>
      </c>
      <c r="X5" s="204"/>
      <c r="Y5" s="204"/>
    </row>
    <row r="6" spans="1:32" s="205" customFormat="1" x14ac:dyDescent="0.2">
      <c r="A6" s="207"/>
      <c r="B6" s="208"/>
      <c r="C6" s="245" t="s">
        <v>9</v>
      </c>
      <c r="D6" s="209" t="str">
        <f>$U$23</f>
        <v>2</v>
      </c>
      <c r="E6" s="210" t="str">
        <f>$W$29</f>
        <v>2</v>
      </c>
      <c r="F6" s="209" t="str">
        <f>$U$38</f>
        <v>0</v>
      </c>
      <c r="G6" s="209" t="str">
        <f>$W$42</f>
        <v>0</v>
      </c>
      <c r="H6" s="209" t="str">
        <f>$W$45</f>
        <v>2</v>
      </c>
      <c r="I6" s="209" t="str">
        <f>$U$47</f>
        <v>2</v>
      </c>
      <c r="J6" s="209" t="str">
        <f>$U$75</f>
        <v>2</v>
      </c>
      <c r="K6" s="209" t="str">
        <f>$W$81</f>
        <v>2</v>
      </c>
      <c r="L6" s="209" t="str">
        <f>$U$90</f>
        <v>0</v>
      </c>
      <c r="M6" s="209" t="str">
        <f>$W$94</f>
        <v>2</v>
      </c>
      <c r="N6" s="209" t="str">
        <f>$W$97</f>
        <v>2</v>
      </c>
      <c r="O6" s="209" t="str">
        <f>$U$99</f>
        <v>2</v>
      </c>
      <c r="P6" s="203"/>
      <c r="Q6" s="203">
        <f>IF(Q20="","",SUM($Q$23+$Q$38+$Q$47+$Q$75+$Q$90+$Q$99+$S$29+$S$42+$S$45+$S$81+$S$94+$S$97))</f>
        <v>284</v>
      </c>
      <c r="R6" s="203" t="s">
        <v>34</v>
      </c>
      <c r="S6" s="203">
        <f>IF(Q20="","",SUM($S$23+$S$38+$S$47+$S$75+$S$90+$S$99+$Q$29+$Q$42+$Q$45+$Q$81+$Q$94+$Q$97))</f>
        <v>229</v>
      </c>
      <c r="T6" s="204"/>
      <c r="U6" s="203">
        <f>IF(Q20="","",SUM(X23+X38+X47+X75+X90+X99+Y29+Y42+Y45+Y81+Y94+Y97))</f>
        <v>18</v>
      </c>
      <c r="V6" s="203" t="s">
        <v>34</v>
      </c>
      <c r="W6" s="203">
        <f>IF(Q20="","",SUM(Y23+Y38+Y47+Y75+Y90+Y99+X29+X42+X45+X81+X94+X97))</f>
        <v>6</v>
      </c>
      <c r="X6" s="204"/>
      <c r="Y6" s="204"/>
    </row>
    <row r="7" spans="1:32" s="205" customFormat="1" x14ac:dyDescent="0.2">
      <c r="A7" s="207"/>
      <c r="B7" s="208"/>
      <c r="C7" s="115" t="s">
        <v>5</v>
      </c>
      <c r="D7" s="209" t="str">
        <f>$W$23</f>
        <v>0</v>
      </c>
      <c r="E7" s="210" t="str">
        <f>$U$27</f>
        <v>0</v>
      </c>
      <c r="F7" s="209" t="str">
        <f>$W$39</f>
        <v>0</v>
      </c>
      <c r="G7" s="209" t="str">
        <f>$W$41</f>
        <v>0</v>
      </c>
      <c r="H7" s="209" t="str">
        <f>$U$48</f>
        <v>0</v>
      </c>
      <c r="I7" s="209" t="str">
        <f>$W$50</f>
        <v>1</v>
      </c>
      <c r="J7" s="209" t="str">
        <f>$W$75</f>
        <v>0</v>
      </c>
      <c r="K7" s="209" t="str">
        <f>$U$79</f>
        <v>0</v>
      </c>
      <c r="L7" s="209" t="str">
        <f>$W$91</f>
        <v>0</v>
      </c>
      <c r="M7" s="209" t="str">
        <f>$W$93</f>
        <v>2</v>
      </c>
      <c r="N7" s="209" t="str">
        <f>$U$100</f>
        <v>0</v>
      </c>
      <c r="O7" s="209" t="str">
        <f>$W$102</f>
        <v>2</v>
      </c>
      <c r="P7" s="203"/>
      <c r="Q7" s="203">
        <f>IF(Q20="","",SUM($Q$27+$Q$48+$Q$79+$Q$100+$S$23+$S$39+$S$41+$S$50+$S$75+$S$91+$S$93+$S$102))</f>
        <v>229</v>
      </c>
      <c r="R7" s="203" t="s">
        <v>34</v>
      </c>
      <c r="S7" s="203">
        <f>IF(Q20="","",SUM($S$27+$S$48+$S$79+$S$100+$Q$23+$Q$39+$Q$41+$Q$50+$Q$75+$Q$91+$Q$93+$Q$102))</f>
        <v>291</v>
      </c>
      <c r="T7" s="204"/>
      <c r="U7" s="203">
        <f>IF(Q20="","",SUM(X27+X48+X79+X100+Y23+Y39+Y41+Y50+Y75+Y91+Y93+Y102))</f>
        <v>5</v>
      </c>
      <c r="V7" s="203" t="s">
        <v>34</v>
      </c>
      <c r="W7" s="203">
        <f>IF(Q20="","",SUM(Y27+Y48+Y79+Y100+X23+X39+X41+X50+X75+X91+X93+X102))</f>
        <v>19</v>
      </c>
      <c r="X7" s="204"/>
      <c r="Y7" s="204"/>
    </row>
    <row r="8" spans="1:32" s="205" customFormat="1" x14ac:dyDescent="0.2">
      <c r="A8" s="207"/>
      <c r="B8" s="208"/>
      <c r="C8" s="115" t="s">
        <v>128</v>
      </c>
      <c r="D8" s="209" t="str">
        <f>$U$24</f>
        <v>0</v>
      </c>
      <c r="E8" s="210" t="str">
        <f>$U$30</f>
        <v>0</v>
      </c>
      <c r="F8" s="209" t="str">
        <f>$U$33</f>
        <v>0</v>
      </c>
      <c r="G8" s="209" t="str">
        <f>$U$35</f>
        <v>0</v>
      </c>
      <c r="H8" s="209" t="str">
        <f>$U$45</f>
        <v>0</v>
      </c>
      <c r="I8" s="209" t="str">
        <f>$U$50</f>
        <v>1</v>
      </c>
      <c r="J8" s="209" t="str">
        <f>$U$76</f>
        <v>0</v>
      </c>
      <c r="K8" s="209" t="str">
        <f>$U$82</f>
        <v>0</v>
      </c>
      <c r="L8" s="209" t="str">
        <f>$U$85</f>
        <v>0</v>
      </c>
      <c r="M8" s="209" t="str">
        <f>$U$87</f>
        <v>0</v>
      </c>
      <c r="N8" s="209" t="str">
        <f>$U$97</f>
        <v>0</v>
      </c>
      <c r="O8" s="209" t="str">
        <f>$U$102</f>
        <v>0</v>
      </c>
      <c r="P8" s="203"/>
      <c r="Q8" s="203">
        <f>IF(Q20="","",SUM($Q$24+$Q$30+$Q$33+$Q$35+$Q$45+$Q$50+$Q$76+$Q$82+$Q$85+$Q$87+$Q$97+$Q$102))</f>
        <v>216</v>
      </c>
      <c r="R8" s="110" t="s">
        <v>34</v>
      </c>
      <c r="S8" s="203">
        <f>IF(Q20="","",SUM($S$24+$S$30+$S$33+$S$35+$S$45+$S$50+$S$76+$S$82+$S$85+$S$87+$S$97+$S$102))</f>
        <v>333</v>
      </c>
      <c r="T8" s="204"/>
      <c r="U8" s="203">
        <f>IF(Q20="","",SUM(X24+X30+X33+X35+X45+X50+X76+X82+X85+X87+X97+X102))</f>
        <v>1</v>
      </c>
      <c r="V8" s="110" t="s">
        <v>34</v>
      </c>
      <c r="W8" s="203">
        <f>IF(Q20="","",SUM(Y24+Y30+Y33+Y35+Y45+Y50+Y76+Y82+Y85+Y87+Y97+Y102))</f>
        <v>23</v>
      </c>
      <c r="X8" s="204"/>
      <c r="Y8" s="204"/>
    </row>
    <row r="9" spans="1:32" s="205" customFormat="1" x14ac:dyDescent="0.2">
      <c r="A9" s="207"/>
      <c r="B9" s="208"/>
      <c r="C9" s="211"/>
      <c r="D9" s="203"/>
      <c r="E9" s="212"/>
      <c r="F9" s="203"/>
      <c r="G9" s="203"/>
      <c r="H9" s="203"/>
      <c r="I9" s="203"/>
      <c r="J9" s="203"/>
      <c r="K9" s="203"/>
      <c r="L9" s="203"/>
      <c r="M9" s="203"/>
      <c r="N9" s="203"/>
      <c r="O9" s="203"/>
      <c r="P9" s="203"/>
      <c r="Q9" s="203">
        <f>SUM(Q2:Q8)</f>
        <v>1803</v>
      </c>
      <c r="R9" s="203" t="s">
        <v>34</v>
      </c>
      <c r="S9" s="203">
        <f>SUM(S2:S8)</f>
        <v>1803</v>
      </c>
      <c r="T9" s="203"/>
      <c r="U9" s="203">
        <f>SUM(U2:U8)</f>
        <v>84</v>
      </c>
      <c r="V9" s="203" t="s">
        <v>34</v>
      </c>
      <c r="W9" s="203">
        <f>SUM(W2:Y8)</f>
        <v>84</v>
      </c>
      <c r="X9" s="204"/>
      <c r="Y9" s="204"/>
    </row>
    <row r="10" spans="1:32" s="205" customFormat="1" x14ac:dyDescent="0.2">
      <c r="A10" s="207" t="s">
        <v>22</v>
      </c>
      <c r="B10" s="208"/>
      <c r="C10" s="78" t="s">
        <v>160</v>
      </c>
      <c r="D10" s="204"/>
      <c r="X10" s="204"/>
      <c r="Y10" s="204"/>
    </row>
    <row r="11" spans="1:32" s="205" customFormat="1" x14ac:dyDescent="0.2">
      <c r="A11" s="207" t="s">
        <v>23</v>
      </c>
      <c r="B11" s="208"/>
      <c r="C11" s="4" t="s">
        <v>159</v>
      </c>
      <c r="D11" s="204"/>
      <c r="E11" s="215"/>
      <c r="F11" s="215"/>
      <c r="G11" s="215"/>
      <c r="H11" s="215"/>
      <c r="I11" s="215"/>
      <c r="J11" s="215"/>
      <c r="K11" s="215"/>
      <c r="L11" s="215"/>
      <c r="M11" s="215"/>
      <c r="N11" s="215"/>
      <c r="O11" s="215"/>
      <c r="Q11" s="204"/>
      <c r="R11" s="204"/>
      <c r="S11" s="204"/>
      <c r="T11" s="204"/>
      <c r="U11" s="204"/>
      <c r="V11" s="204"/>
      <c r="W11" s="204"/>
      <c r="X11" s="204"/>
      <c r="Y11" s="204"/>
    </row>
    <row r="12" spans="1:32" s="205" customFormat="1" x14ac:dyDescent="0.2">
      <c r="A12" s="207" t="s">
        <v>24</v>
      </c>
      <c r="B12" s="208"/>
      <c r="C12" s="12" t="s">
        <v>6</v>
      </c>
      <c r="D12" s="204"/>
      <c r="Q12" s="204"/>
      <c r="R12" s="204"/>
      <c r="S12" s="204"/>
      <c r="T12" s="204"/>
      <c r="U12" s="204"/>
      <c r="V12" s="204"/>
      <c r="W12" s="204"/>
      <c r="X12" s="204"/>
      <c r="Y12" s="204"/>
      <c r="AA12" s="203"/>
      <c r="AB12" s="203"/>
      <c r="AC12" s="203"/>
      <c r="AD12" s="204"/>
      <c r="AE12" s="203"/>
      <c r="AF12" s="203"/>
    </row>
    <row r="13" spans="1:32" s="205" customFormat="1" x14ac:dyDescent="0.2">
      <c r="A13" s="207" t="s">
        <v>25</v>
      </c>
      <c r="B13" s="208"/>
      <c r="C13" s="12" t="s">
        <v>103</v>
      </c>
      <c r="D13" s="204"/>
      <c r="Q13" s="204"/>
      <c r="R13" s="204"/>
      <c r="S13" s="204"/>
      <c r="T13" s="204"/>
      <c r="U13" s="204"/>
      <c r="V13" s="204"/>
      <c r="W13" s="204"/>
      <c r="X13" s="204"/>
      <c r="Y13" s="204"/>
    </row>
    <row r="14" spans="1:32" s="205" customFormat="1" x14ac:dyDescent="0.2">
      <c r="A14" s="207" t="s">
        <v>100</v>
      </c>
      <c r="B14" s="208"/>
      <c r="C14" s="4" t="s">
        <v>170</v>
      </c>
      <c r="D14" s="204"/>
      <c r="Q14" s="204"/>
      <c r="R14" s="204"/>
      <c r="S14" s="204"/>
      <c r="T14" s="204"/>
      <c r="U14" s="204"/>
      <c r="V14" s="204"/>
      <c r="W14" s="204"/>
      <c r="X14" s="204"/>
      <c r="Y14" s="204"/>
    </row>
    <row r="15" spans="1:32" s="205" customFormat="1" x14ac:dyDescent="0.2">
      <c r="A15" s="207" t="s">
        <v>101</v>
      </c>
      <c r="B15" s="208"/>
      <c r="D15" s="204"/>
      <c r="Q15" s="204"/>
      <c r="R15" s="204"/>
      <c r="S15" s="204"/>
      <c r="T15" s="204"/>
      <c r="U15" s="204"/>
      <c r="V15" s="204"/>
      <c r="W15" s="204"/>
      <c r="X15" s="204"/>
      <c r="Y15" s="204"/>
    </row>
    <row r="16" spans="1:32" s="205" customFormat="1" x14ac:dyDescent="0.2">
      <c r="A16" s="207" t="s">
        <v>26</v>
      </c>
      <c r="B16" s="208"/>
      <c r="C16" s="205" t="s">
        <v>105</v>
      </c>
      <c r="D16" s="204"/>
      <c r="Q16" s="204"/>
      <c r="R16" s="204"/>
      <c r="S16" s="204"/>
      <c r="T16" s="204"/>
      <c r="U16" s="204"/>
      <c r="V16" s="204"/>
      <c r="W16" s="204"/>
      <c r="X16" s="204"/>
      <c r="Y16" s="204"/>
    </row>
    <row r="17" spans="1:28" s="205" customFormat="1" x14ac:dyDescent="0.2">
      <c r="A17" s="207"/>
      <c r="B17" s="208"/>
      <c r="D17" s="204"/>
      <c r="Q17" s="204"/>
      <c r="R17" s="204"/>
      <c r="S17" s="204"/>
      <c r="T17" s="204"/>
      <c r="U17" s="204"/>
      <c r="V17" s="204"/>
      <c r="W17" s="204"/>
      <c r="X17" s="204"/>
      <c r="Y17" s="204"/>
    </row>
    <row r="18" spans="1:28" s="164" customFormat="1" x14ac:dyDescent="0.2">
      <c r="A18" s="201" t="s">
        <v>27</v>
      </c>
      <c r="B18" s="216" t="s">
        <v>28</v>
      </c>
      <c r="C18" s="204" t="s">
        <v>29</v>
      </c>
      <c r="D18" s="217"/>
      <c r="E18" s="205" t="s">
        <v>30</v>
      </c>
      <c r="F18" s="204"/>
      <c r="G18" s="204"/>
      <c r="H18" s="204"/>
      <c r="I18" s="204"/>
      <c r="J18" s="204"/>
      <c r="K18" s="204"/>
      <c r="L18" s="204"/>
      <c r="M18" s="204"/>
      <c r="N18" s="204"/>
      <c r="O18" s="204"/>
      <c r="P18" s="204" t="s">
        <v>31</v>
      </c>
      <c r="Q18" s="206"/>
      <c r="R18" s="204" t="s">
        <v>32</v>
      </c>
      <c r="S18" s="204"/>
      <c r="T18" s="204"/>
      <c r="U18" s="204"/>
      <c r="V18" s="204" t="s">
        <v>33</v>
      </c>
      <c r="W18" s="204"/>
      <c r="X18" s="204"/>
      <c r="Y18" s="204"/>
    </row>
    <row r="19" spans="1:28" s="164" customFormat="1" x14ac:dyDescent="0.2">
      <c r="A19" s="201" t="s">
        <v>148</v>
      </c>
      <c r="B19" s="216"/>
      <c r="C19" s="204"/>
      <c r="D19" s="217"/>
      <c r="E19" s="205"/>
      <c r="F19" s="204"/>
      <c r="G19" s="204"/>
      <c r="H19" s="204"/>
      <c r="I19" s="204"/>
      <c r="J19" s="204"/>
      <c r="K19" s="204"/>
      <c r="L19" s="204"/>
      <c r="M19" s="204"/>
      <c r="N19" s="204"/>
      <c r="O19" s="204"/>
      <c r="P19" s="204"/>
      <c r="Q19" s="204"/>
      <c r="R19" s="204"/>
      <c r="S19" s="204"/>
      <c r="T19" s="204"/>
      <c r="U19" s="204"/>
      <c r="V19" s="204"/>
      <c r="W19" s="204"/>
      <c r="X19" s="204"/>
      <c r="Y19" s="204"/>
    </row>
    <row r="20" spans="1:28" s="111" customFormat="1" x14ac:dyDescent="0.2">
      <c r="A20" s="201" t="str">
        <f>T($C$12)</f>
        <v>10 Uhr</v>
      </c>
      <c r="B20" s="218">
        <v>1</v>
      </c>
      <c r="C20" s="212" t="str">
        <f>T(C2)</f>
        <v>TSV Grafenau 1</v>
      </c>
      <c r="D20" s="219" t="s">
        <v>102</v>
      </c>
      <c r="E20" s="212" t="str">
        <f>T(C3)</f>
        <v>TSV Grafenau 2</v>
      </c>
      <c r="F20" s="212"/>
      <c r="G20" s="212"/>
      <c r="H20" s="212"/>
      <c r="I20" s="212"/>
      <c r="J20" s="212"/>
      <c r="K20" s="212"/>
      <c r="L20" s="212"/>
      <c r="M20" s="212"/>
      <c r="N20" s="212"/>
      <c r="O20" s="212"/>
      <c r="P20" s="212" t="str">
        <f>T(C6)</f>
        <v>TSV Gärtringen 1</v>
      </c>
      <c r="Q20" s="110">
        <v>28</v>
      </c>
      <c r="R20" s="110" t="s">
        <v>34</v>
      </c>
      <c r="S20" s="203">
        <v>16</v>
      </c>
      <c r="T20" s="110"/>
      <c r="U20" s="220" t="str">
        <f>IF(Q20="","",IF(Q20=S20,"1",IF(Q20&gt;S20,"2","0")))</f>
        <v>2</v>
      </c>
      <c r="V20" s="221" t="s">
        <v>34</v>
      </c>
      <c r="W20" s="220" t="str">
        <f>IF(Q20="","",IF(S20=Q20,"1",IF(S20&gt;Q20,"2","0")))</f>
        <v>0</v>
      </c>
      <c r="X20" s="221" t="str">
        <f>IF(U20="","0",U20)</f>
        <v>2</v>
      </c>
      <c r="Y20" s="221" t="str">
        <f>IF(W20="","0",W20)</f>
        <v>0</v>
      </c>
      <c r="Z20" s="138"/>
      <c r="AA20" s="138"/>
      <c r="AB20" s="138"/>
    </row>
    <row r="21" spans="1:28" s="111" customFormat="1" x14ac:dyDescent="0.2">
      <c r="A21" s="201"/>
      <c r="B21" s="203">
        <v>2</v>
      </c>
      <c r="C21" s="212" t="str">
        <f>T(C4)</f>
        <v>TSV Malmsheim 1</v>
      </c>
      <c r="D21" s="219" t="s">
        <v>102</v>
      </c>
      <c r="E21" s="212" t="str">
        <f>T(C5)</f>
        <v>TSV Malmsheim 2</v>
      </c>
      <c r="F21" s="212"/>
      <c r="G21" s="212"/>
      <c r="H21" s="212"/>
      <c r="I21" s="212"/>
      <c r="J21" s="212"/>
      <c r="K21" s="212"/>
      <c r="L21" s="212"/>
      <c r="M21" s="212"/>
      <c r="N21" s="212"/>
      <c r="O21" s="212"/>
      <c r="P21" s="212" t="str">
        <f>T(C7)</f>
        <v>TSV Gärtringen 2</v>
      </c>
      <c r="Q21" s="110">
        <v>22</v>
      </c>
      <c r="R21" s="110" t="s">
        <v>34</v>
      </c>
      <c r="S21" s="203">
        <v>23</v>
      </c>
      <c r="T21" s="110"/>
      <c r="U21" s="220" t="str">
        <f>IF(Q21="","",IF(Q21=S21,"1",IF(Q21&gt;S21,"2","0")))</f>
        <v>0</v>
      </c>
      <c r="V21" s="221" t="s">
        <v>34</v>
      </c>
      <c r="W21" s="220" t="str">
        <f>IF(Q21="","",IF(S21=Q21,"1",IF(S21&gt;Q21,"2","0")))</f>
        <v>2</v>
      </c>
      <c r="X21" s="221" t="str">
        <f t="shared" ref="X21:X84" si="0">IF(U21="","0",U21)</f>
        <v>0</v>
      </c>
      <c r="Y21" s="221" t="str">
        <f t="shared" ref="Y21:Y84" si="1">IF(W21="","0",W21)</f>
        <v>2</v>
      </c>
      <c r="Z21" s="138"/>
      <c r="AA21" s="138"/>
      <c r="AB21" s="138"/>
    </row>
    <row r="22" spans="1:28" s="111" customFormat="1" x14ac:dyDescent="0.2">
      <c r="A22" s="201"/>
      <c r="B22" s="203"/>
      <c r="C22" s="212"/>
      <c r="D22" s="219"/>
      <c r="E22" s="212"/>
      <c r="F22" s="212"/>
      <c r="G22" s="212"/>
      <c r="H22" s="212"/>
      <c r="I22" s="212"/>
      <c r="J22" s="212"/>
      <c r="K22" s="212"/>
      <c r="L22" s="212"/>
      <c r="M22" s="212"/>
      <c r="N22" s="212"/>
      <c r="O22" s="212"/>
      <c r="P22" s="212"/>
      <c r="Q22" s="110"/>
      <c r="R22" s="110"/>
      <c r="S22" s="203"/>
      <c r="T22" s="110"/>
      <c r="U22" s="220"/>
      <c r="V22" s="221"/>
      <c r="W22" s="220"/>
      <c r="X22" s="221" t="str">
        <f t="shared" si="0"/>
        <v>0</v>
      </c>
      <c r="Y22" s="221" t="str">
        <f t="shared" si="1"/>
        <v>0</v>
      </c>
      <c r="Z22" s="138"/>
      <c r="AA22" s="138"/>
      <c r="AB22" s="138"/>
    </row>
    <row r="23" spans="1:28" s="111" customFormat="1" x14ac:dyDescent="0.2">
      <c r="A23" s="201"/>
      <c r="B23" s="218">
        <v>1</v>
      </c>
      <c r="C23" s="212" t="str">
        <f>T(C6)</f>
        <v>TSV Gärtringen 1</v>
      </c>
      <c r="D23" s="219" t="s">
        <v>102</v>
      </c>
      <c r="E23" s="212" t="str">
        <f>T(C7)</f>
        <v>TSV Gärtringen 2</v>
      </c>
      <c r="F23" s="212"/>
      <c r="G23" s="212"/>
      <c r="H23" s="212"/>
      <c r="I23" s="212"/>
      <c r="J23" s="212"/>
      <c r="K23" s="212"/>
      <c r="L23" s="212"/>
      <c r="M23" s="212"/>
      <c r="N23" s="212"/>
      <c r="O23" s="212"/>
      <c r="P23" s="115" t="str">
        <f>T(C5)</f>
        <v>TSV Malmsheim 2</v>
      </c>
      <c r="Q23" s="110">
        <v>23</v>
      </c>
      <c r="R23" s="110" t="s">
        <v>34</v>
      </c>
      <c r="S23" s="203">
        <v>20</v>
      </c>
      <c r="T23" s="110"/>
      <c r="U23" s="220" t="str">
        <f>IF(Q23="","",IF(Q23=S23,"1",IF(Q23&gt;S23,"2","0")))</f>
        <v>2</v>
      </c>
      <c r="V23" s="221" t="s">
        <v>34</v>
      </c>
      <c r="W23" s="220" t="str">
        <f>IF(S23="","",IF(S23=Q23,"1",IF(S23&gt;Q23,"2","0")))</f>
        <v>0</v>
      </c>
      <c r="X23" s="221" t="str">
        <f t="shared" si="0"/>
        <v>2</v>
      </c>
      <c r="Y23" s="221" t="str">
        <f t="shared" si="1"/>
        <v>0</v>
      </c>
      <c r="Z23" s="138"/>
      <c r="AA23" s="138"/>
      <c r="AB23" s="138"/>
    </row>
    <row r="24" spans="1:28" s="111" customFormat="1" x14ac:dyDescent="0.2">
      <c r="A24" s="206"/>
      <c r="B24" s="218">
        <v>2</v>
      </c>
      <c r="C24" s="115" t="str">
        <f>T(C8)</f>
        <v>TV Veringendorf</v>
      </c>
      <c r="D24" s="222" t="s">
        <v>102</v>
      </c>
      <c r="E24" s="212" t="str">
        <f>T(C2)</f>
        <v>TSV Grafenau 1</v>
      </c>
      <c r="F24" s="115"/>
      <c r="G24" s="115"/>
      <c r="H24" s="115"/>
      <c r="I24" s="115"/>
      <c r="J24" s="115"/>
      <c r="K24" s="115"/>
      <c r="L24" s="115"/>
      <c r="M24" s="115"/>
      <c r="N24" s="115"/>
      <c r="O24" s="115"/>
      <c r="P24" s="115" t="str">
        <f>T(C3)</f>
        <v>TSV Grafenau 2</v>
      </c>
      <c r="Q24" s="110">
        <v>10</v>
      </c>
      <c r="R24" s="110" t="s">
        <v>34</v>
      </c>
      <c r="S24" s="203">
        <v>32</v>
      </c>
      <c r="T24" s="110"/>
      <c r="U24" s="220" t="str">
        <f>IF(Q24="","",IF(Q24=S24,"1",IF(Q24&gt;S24,"2","0")))</f>
        <v>0</v>
      </c>
      <c r="V24" s="223" t="s">
        <v>34</v>
      </c>
      <c r="W24" s="220" t="str">
        <f>IF(S24="","",IF(S24=Q24,"1",IF(S24&gt;Q24,"2","0")))</f>
        <v>2</v>
      </c>
      <c r="X24" s="221" t="str">
        <f t="shared" si="0"/>
        <v>0</v>
      </c>
      <c r="Y24" s="221" t="str">
        <f t="shared" si="1"/>
        <v>2</v>
      </c>
      <c r="Z24" s="224"/>
      <c r="AA24" s="138"/>
      <c r="AB24" s="138"/>
    </row>
    <row r="25" spans="1:28" s="111" customFormat="1" x14ac:dyDescent="0.2">
      <c r="A25" s="206"/>
      <c r="B25" s="218"/>
      <c r="C25" s="212"/>
      <c r="D25" s="222"/>
      <c r="E25" s="212"/>
      <c r="F25" s="115"/>
      <c r="G25" s="115"/>
      <c r="H25" s="115"/>
      <c r="I25" s="115"/>
      <c r="J25" s="115"/>
      <c r="K25" s="115"/>
      <c r="L25" s="115"/>
      <c r="M25" s="115"/>
      <c r="N25" s="115"/>
      <c r="O25" s="115"/>
      <c r="P25" s="212"/>
      <c r="Q25" s="110"/>
      <c r="R25" s="110"/>
      <c r="S25" s="203"/>
      <c r="T25" s="110"/>
      <c r="U25" s="220"/>
      <c r="V25" s="221"/>
      <c r="W25" s="220"/>
      <c r="X25" s="221" t="str">
        <f t="shared" si="0"/>
        <v>0</v>
      </c>
      <c r="Y25" s="221" t="str">
        <f t="shared" si="1"/>
        <v>0</v>
      </c>
      <c r="Z25" s="138"/>
      <c r="AA25" s="138"/>
      <c r="AB25" s="138"/>
    </row>
    <row r="26" spans="1:28" s="111" customFormat="1" x14ac:dyDescent="0.2">
      <c r="A26" s="201"/>
      <c r="B26" s="218">
        <v>1</v>
      </c>
      <c r="C26" s="212" t="str">
        <f>T(C2)</f>
        <v>TSV Grafenau 1</v>
      </c>
      <c r="D26" s="219" t="s">
        <v>102</v>
      </c>
      <c r="E26" s="212" t="str">
        <f>T(C4)</f>
        <v>TSV Malmsheim 1</v>
      </c>
      <c r="F26" s="115"/>
      <c r="G26" s="115"/>
      <c r="H26" s="115"/>
      <c r="I26" s="115"/>
      <c r="J26" s="115"/>
      <c r="K26" s="115"/>
      <c r="L26" s="115"/>
      <c r="M26" s="115"/>
      <c r="N26" s="115"/>
      <c r="O26" s="115"/>
      <c r="P26" s="115" t="str">
        <f>(C8)</f>
        <v>TV Veringendorf</v>
      </c>
      <c r="Q26" s="110">
        <v>32</v>
      </c>
      <c r="R26" s="110" t="s">
        <v>34</v>
      </c>
      <c r="S26" s="203">
        <v>14</v>
      </c>
      <c r="T26" s="110"/>
      <c r="U26" s="220" t="str">
        <f>IF(Q26="","",IF(Q26=S26,"1",IF(Q26&gt;S26,"2","0")))</f>
        <v>2</v>
      </c>
      <c r="V26" s="221" t="s">
        <v>34</v>
      </c>
      <c r="W26" s="220" t="str">
        <f>IF(S26="","",IF(S26=Q26,"1",IF(S26&gt;Q26,"2","0")))</f>
        <v>0</v>
      </c>
      <c r="X26" s="221" t="str">
        <f t="shared" si="0"/>
        <v>2</v>
      </c>
      <c r="Y26" s="221" t="str">
        <f t="shared" si="1"/>
        <v>0</v>
      </c>
      <c r="Z26" s="138"/>
      <c r="AA26" s="138"/>
      <c r="AB26" s="138"/>
    </row>
    <row r="27" spans="1:28" s="111" customFormat="1" x14ac:dyDescent="0.2">
      <c r="A27" s="201"/>
      <c r="B27" s="218">
        <v>2</v>
      </c>
      <c r="C27" s="212" t="str">
        <f>T(C7)</f>
        <v>TSV Gärtringen 2</v>
      </c>
      <c r="D27" s="219" t="s">
        <v>102</v>
      </c>
      <c r="E27" s="212" t="str">
        <f>T(C5)</f>
        <v>TSV Malmsheim 2</v>
      </c>
      <c r="F27" s="212"/>
      <c r="G27" s="212"/>
      <c r="H27" s="212"/>
      <c r="I27" s="212"/>
      <c r="J27" s="212"/>
      <c r="K27" s="212"/>
      <c r="L27" s="212"/>
      <c r="M27" s="212"/>
      <c r="N27" s="212"/>
      <c r="O27" s="212"/>
      <c r="P27" s="212" t="str">
        <f>T(C6)</f>
        <v>TSV Gärtringen 1</v>
      </c>
      <c r="Q27" s="110">
        <v>21</v>
      </c>
      <c r="R27" s="110" t="s">
        <v>34</v>
      </c>
      <c r="S27" s="203">
        <v>26</v>
      </c>
      <c r="T27" s="110"/>
      <c r="U27" s="220" t="str">
        <f>IF(Q27="","",IF(Q27=S27,"1",IF(Q27&gt;S27,"2","0")))</f>
        <v>0</v>
      </c>
      <c r="V27" s="221" t="s">
        <v>34</v>
      </c>
      <c r="W27" s="220" t="str">
        <f>IF(S27="","",IF(S27=Q27,"1",IF(S27&gt;Q27,"2","0")))</f>
        <v>2</v>
      </c>
      <c r="X27" s="221" t="str">
        <f t="shared" si="0"/>
        <v>0</v>
      </c>
      <c r="Y27" s="221" t="str">
        <f t="shared" si="1"/>
        <v>2</v>
      </c>
      <c r="Z27" s="138"/>
      <c r="AA27" s="138"/>
      <c r="AB27" s="138"/>
    </row>
    <row r="28" spans="1:28" s="111" customFormat="1" x14ac:dyDescent="0.2">
      <c r="A28" s="201"/>
      <c r="B28" s="218"/>
      <c r="C28" s="212"/>
      <c r="D28" s="219"/>
      <c r="E28" s="212"/>
      <c r="F28" s="212"/>
      <c r="G28" s="212"/>
      <c r="H28" s="212"/>
      <c r="I28" s="212"/>
      <c r="J28" s="212"/>
      <c r="K28" s="212"/>
      <c r="L28" s="212"/>
      <c r="M28" s="212"/>
      <c r="N28" s="212"/>
      <c r="O28" s="212"/>
      <c r="P28" s="212"/>
      <c r="Q28" s="110"/>
      <c r="R28" s="110"/>
      <c r="S28" s="203"/>
      <c r="T28" s="110"/>
      <c r="U28" s="220"/>
      <c r="V28" s="221"/>
      <c r="W28" s="220"/>
      <c r="X28" s="221" t="str">
        <f t="shared" si="0"/>
        <v>0</v>
      </c>
      <c r="Y28" s="221" t="str">
        <f t="shared" si="1"/>
        <v>0</v>
      </c>
      <c r="Z28" s="138"/>
      <c r="AA28" s="138"/>
      <c r="AB28" s="138"/>
    </row>
    <row r="29" spans="1:28" s="111" customFormat="1" x14ac:dyDescent="0.2">
      <c r="A29" s="201"/>
      <c r="B29" s="203">
        <v>1</v>
      </c>
      <c r="C29" s="212" t="str">
        <f>T(C3)</f>
        <v>TSV Grafenau 2</v>
      </c>
      <c r="D29" s="219" t="s">
        <v>102</v>
      </c>
      <c r="E29" s="212" t="str">
        <f>T(C6)</f>
        <v>TSV Gärtringen 1</v>
      </c>
      <c r="F29" s="115"/>
      <c r="G29" s="115"/>
      <c r="H29" s="115"/>
      <c r="I29" s="115"/>
      <c r="J29" s="115"/>
      <c r="K29" s="115"/>
      <c r="L29" s="115"/>
      <c r="M29" s="115"/>
      <c r="N29" s="115"/>
      <c r="O29" s="115"/>
      <c r="P29" s="212" t="str">
        <f>T(C2)</f>
        <v>TSV Grafenau 1</v>
      </c>
      <c r="Q29" s="110">
        <v>20</v>
      </c>
      <c r="R29" s="110" t="s">
        <v>34</v>
      </c>
      <c r="S29" s="203">
        <v>27</v>
      </c>
      <c r="T29" s="110"/>
      <c r="U29" s="220" t="str">
        <f>IF(Q29="","",IF(Q29=S29,"1",IF(Q29&gt;S29,"2","0")))</f>
        <v>0</v>
      </c>
      <c r="V29" s="221" t="s">
        <v>34</v>
      </c>
      <c r="W29" s="220" t="str">
        <f>IF(S29="","",IF(S29=Q29,"1",IF(S29&gt;Q29,"2","0")))</f>
        <v>2</v>
      </c>
      <c r="X29" s="221" t="str">
        <f t="shared" si="0"/>
        <v>0</v>
      </c>
      <c r="Y29" s="221" t="str">
        <f t="shared" si="1"/>
        <v>2</v>
      </c>
      <c r="Z29" s="138"/>
      <c r="AA29" s="138"/>
      <c r="AB29" s="138"/>
    </row>
    <row r="30" spans="1:28" s="111" customFormat="1" x14ac:dyDescent="0.2">
      <c r="A30" s="201"/>
      <c r="B30" s="218">
        <v>2</v>
      </c>
      <c r="C30" s="212" t="str">
        <f>T(C8)</f>
        <v>TV Veringendorf</v>
      </c>
      <c r="D30" s="222" t="s">
        <v>102</v>
      </c>
      <c r="E30" s="212" t="str">
        <f>T(C4)</f>
        <v>TSV Malmsheim 1</v>
      </c>
      <c r="F30" s="115"/>
      <c r="G30" s="115"/>
      <c r="H30" s="115"/>
      <c r="I30" s="115"/>
      <c r="J30" s="115"/>
      <c r="K30" s="115"/>
      <c r="L30" s="115"/>
      <c r="M30" s="115"/>
      <c r="N30" s="115"/>
      <c r="O30" s="115"/>
      <c r="P30" s="115" t="str">
        <f>(C5)</f>
        <v>TSV Malmsheim 2</v>
      </c>
      <c r="Q30" s="110">
        <v>18</v>
      </c>
      <c r="R30" s="110" t="s">
        <v>34</v>
      </c>
      <c r="S30" s="203">
        <v>26</v>
      </c>
      <c r="T30" s="110"/>
      <c r="U30" s="220" t="str">
        <f>IF(Q30="","",IF(Q30=S30,"1",IF(Q30&gt;S30,"2","0")))</f>
        <v>0</v>
      </c>
      <c r="V30" s="221" t="s">
        <v>34</v>
      </c>
      <c r="W30" s="220" t="str">
        <f>IF(S30="","",IF(S30=Q30,"1",IF(S30&gt;Q30,"2","0")))</f>
        <v>2</v>
      </c>
      <c r="X30" s="221" t="str">
        <f t="shared" si="0"/>
        <v>0</v>
      </c>
      <c r="Y30" s="221" t="str">
        <f t="shared" si="1"/>
        <v>2</v>
      </c>
      <c r="Z30" s="224"/>
      <c r="AA30" s="138"/>
      <c r="AB30" s="138"/>
    </row>
    <row r="31" spans="1:28" s="111" customFormat="1" x14ac:dyDescent="0.2">
      <c r="A31" s="201"/>
      <c r="B31" s="218"/>
      <c r="C31" s="212"/>
      <c r="D31" s="222"/>
      <c r="E31" s="212"/>
      <c r="F31" s="115"/>
      <c r="G31" s="115"/>
      <c r="H31" s="115"/>
      <c r="I31" s="115"/>
      <c r="J31" s="115"/>
      <c r="K31" s="115"/>
      <c r="L31" s="115"/>
      <c r="M31" s="115"/>
      <c r="N31" s="115"/>
      <c r="O31" s="115"/>
      <c r="P31" s="115"/>
      <c r="Q31" s="110"/>
      <c r="R31" s="110"/>
      <c r="S31" s="203"/>
      <c r="T31" s="110"/>
      <c r="U31" s="220"/>
      <c r="V31" s="221"/>
      <c r="W31" s="220"/>
      <c r="X31" s="221" t="str">
        <f t="shared" si="0"/>
        <v>0</v>
      </c>
      <c r="Y31" s="221" t="str">
        <f t="shared" si="1"/>
        <v>0</v>
      </c>
      <c r="Z31" s="224"/>
      <c r="AA31" s="138"/>
      <c r="AB31" s="138"/>
    </row>
    <row r="32" spans="1:28" s="112" customFormat="1" x14ac:dyDescent="0.2">
      <c r="A32" s="225"/>
      <c r="B32" s="226">
        <v>1</v>
      </c>
      <c r="C32" s="227" t="str">
        <f>T(C3)</f>
        <v>TSV Grafenau 2</v>
      </c>
      <c r="D32" s="228" t="s">
        <v>102</v>
      </c>
      <c r="E32" s="227" t="str">
        <f>T(C4)</f>
        <v>TSV Malmsheim 1</v>
      </c>
      <c r="F32" s="227"/>
      <c r="G32" s="227"/>
      <c r="H32" s="227"/>
      <c r="I32" s="227"/>
      <c r="J32" s="227"/>
      <c r="K32" s="227"/>
      <c r="L32" s="227"/>
      <c r="M32" s="227"/>
      <c r="N32" s="227"/>
      <c r="O32" s="227"/>
      <c r="P32" s="227" t="str">
        <f>T(C6)</f>
        <v>TSV Gärtringen 1</v>
      </c>
      <c r="Q32" s="110">
        <v>19</v>
      </c>
      <c r="R32" s="126" t="s">
        <v>34</v>
      </c>
      <c r="S32" s="203">
        <v>24</v>
      </c>
      <c r="T32" s="126"/>
      <c r="U32" s="229" t="str">
        <f>IF(Q32="","",IF(Q32=S32,"1",IF(Q32&gt;S32,"2","0")))</f>
        <v>0</v>
      </c>
      <c r="V32" s="230" t="s">
        <v>34</v>
      </c>
      <c r="W32" s="229" t="str">
        <f>IF(S32="","",IF(S32=Q32,"1",IF(S32&gt;Q32,"2","0")))</f>
        <v>2</v>
      </c>
      <c r="X32" s="221" t="str">
        <f t="shared" si="0"/>
        <v>0</v>
      </c>
      <c r="Y32" s="221" t="str">
        <f t="shared" si="1"/>
        <v>2</v>
      </c>
      <c r="Z32" s="127"/>
      <c r="AA32" s="127"/>
      <c r="AB32" s="127"/>
    </row>
    <row r="33" spans="1:28" s="112" customFormat="1" x14ac:dyDescent="0.2">
      <c r="A33" s="225"/>
      <c r="B33" s="226">
        <v>2</v>
      </c>
      <c r="C33" s="227" t="str">
        <f>T(C8)</f>
        <v>TV Veringendorf</v>
      </c>
      <c r="D33" s="228" t="s">
        <v>102</v>
      </c>
      <c r="E33" s="227" t="str">
        <f>T(C5)</f>
        <v>TSV Malmsheim 2</v>
      </c>
      <c r="F33" s="125"/>
      <c r="G33" s="125"/>
      <c r="H33" s="125"/>
      <c r="I33" s="125"/>
      <c r="J33" s="125"/>
      <c r="K33" s="125"/>
      <c r="L33" s="125"/>
      <c r="M33" s="125"/>
      <c r="N33" s="125"/>
      <c r="O33" s="125"/>
      <c r="P33" s="125" t="str">
        <f>T(C2)</f>
        <v>TSV Grafenau 1</v>
      </c>
      <c r="Q33" s="110">
        <v>21</v>
      </c>
      <c r="R33" s="126" t="s">
        <v>34</v>
      </c>
      <c r="S33" s="203">
        <v>29</v>
      </c>
      <c r="T33" s="126"/>
      <c r="U33" s="229" t="str">
        <f>IF(Q33="","",IF(Q33=S33,"1",IF(Q33&gt;S33,"2","0")))</f>
        <v>0</v>
      </c>
      <c r="V33" s="230" t="s">
        <v>34</v>
      </c>
      <c r="W33" s="229" t="str">
        <f>IF(S33="","",IF(S33=Q33,"1",IF(S33&gt;Q33,"2","0")))</f>
        <v>2</v>
      </c>
      <c r="X33" s="221" t="str">
        <f t="shared" si="0"/>
        <v>0</v>
      </c>
      <c r="Y33" s="221" t="str">
        <f t="shared" si="1"/>
        <v>2</v>
      </c>
      <c r="Z33" s="231"/>
      <c r="AA33" s="127"/>
      <c r="AB33" s="127"/>
    </row>
    <row r="34" spans="1:28" s="112" customFormat="1" x14ac:dyDescent="0.2">
      <c r="A34" s="225"/>
      <c r="B34" s="226"/>
      <c r="C34" s="227"/>
      <c r="D34" s="228"/>
      <c r="E34" s="227"/>
      <c r="F34" s="125"/>
      <c r="G34" s="125"/>
      <c r="H34" s="125"/>
      <c r="I34" s="125"/>
      <c r="J34" s="125"/>
      <c r="K34" s="125"/>
      <c r="L34" s="125"/>
      <c r="M34" s="125"/>
      <c r="N34" s="125"/>
      <c r="O34" s="125"/>
      <c r="P34" s="125"/>
      <c r="Q34" s="110"/>
      <c r="R34" s="126"/>
      <c r="S34" s="203"/>
      <c r="T34" s="126"/>
      <c r="U34" s="229" t="str">
        <f t="shared" ref="U34:U35" si="2">IF(Q34="","",IF(Q34=S34,"1",IF(Q34&gt;S34,"2","0")))</f>
        <v/>
      </c>
      <c r="V34" s="230"/>
      <c r="W34" s="229" t="str">
        <f t="shared" ref="W34:W35" si="3">IF(S34="","",IF(S34=Q34,"1",IF(S34&gt;Q34,"2","0")))</f>
        <v/>
      </c>
      <c r="X34" s="221" t="str">
        <f t="shared" si="0"/>
        <v>0</v>
      </c>
      <c r="Y34" s="221" t="str">
        <f t="shared" si="1"/>
        <v>0</v>
      </c>
      <c r="Z34" s="231"/>
      <c r="AA34" s="127"/>
      <c r="AB34" s="127"/>
    </row>
    <row r="35" spans="1:28" s="112" customFormat="1" x14ac:dyDescent="0.2">
      <c r="A35" s="225"/>
      <c r="B35" s="226">
        <v>1</v>
      </c>
      <c r="C35" s="227" t="str">
        <f>T(C8)</f>
        <v>TV Veringendorf</v>
      </c>
      <c r="D35" s="228" t="s">
        <v>102</v>
      </c>
      <c r="E35" s="227" t="str">
        <f>T(C3)</f>
        <v>TSV Grafenau 2</v>
      </c>
      <c r="F35" s="125"/>
      <c r="G35" s="125"/>
      <c r="H35" s="125"/>
      <c r="I35" s="125"/>
      <c r="J35" s="125"/>
      <c r="K35" s="125"/>
      <c r="L35" s="125"/>
      <c r="M35" s="125"/>
      <c r="N35" s="125"/>
      <c r="O35" s="125"/>
      <c r="P35" s="125" t="str">
        <f>T(C4)</f>
        <v>TSV Malmsheim 1</v>
      </c>
      <c r="Q35" s="110">
        <v>23</v>
      </c>
      <c r="R35" s="126" t="s">
        <v>34</v>
      </c>
      <c r="S35" s="203">
        <v>25</v>
      </c>
      <c r="T35" s="126"/>
      <c r="U35" s="229" t="str">
        <f t="shared" si="2"/>
        <v>0</v>
      </c>
      <c r="V35" s="230" t="s">
        <v>34</v>
      </c>
      <c r="W35" s="229" t="str">
        <f t="shared" si="3"/>
        <v>2</v>
      </c>
      <c r="X35" s="221" t="str">
        <f t="shared" si="0"/>
        <v>0</v>
      </c>
      <c r="Y35" s="221" t="str">
        <f t="shared" si="1"/>
        <v>2</v>
      </c>
      <c r="Z35" s="231"/>
      <c r="AA35" s="127"/>
      <c r="AB35" s="127"/>
    </row>
    <row r="36" spans="1:28" s="112" customFormat="1" x14ac:dyDescent="0.2">
      <c r="A36" s="225"/>
      <c r="B36" s="226">
        <v>2</v>
      </c>
      <c r="C36" s="227" t="str">
        <f>T(C5)</f>
        <v>TSV Malmsheim 2</v>
      </c>
      <c r="D36" s="228" t="s">
        <v>102</v>
      </c>
      <c r="E36" s="227" t="str">
        <f>T(C2)</f>
        <v>TSV Grafenau 1</v>
      </c>
      <c r="F36" s="227"/>
      <c r="G36" s="227"/>
      <c r="H36" s="227"/>
      <c r="I36" s="227"/>
      <c r="J36" s="227"/>
      <c r="K36" s="227"/>
      <c r="L36" s="227"/>
      <c r="M36" s="227"/>
      <c r="N36" s="227"/>
      <c r="O36" s="227"/>
      <c r="P36" s="227" t="str">
        <f>T(C7)</f>
        <v>TSV Gärtringen 2</v>
      </c>
      <c r="Q36" s="110">
        <v>17</v>
      </c>
      <c r="R36" s="126" t="s">
        <v>34</v>
      </c>
      <c r="S36" s="203">
        <v>25</v>
      </c>
      <c r="T36" s="126"/>
      <c r="U36" s="229" t="str">
        <f>IF(Q36="","",IF(Q36=S36,"1",IF(Q36&gt;S36,"2","0")))</f>
        <v>0</v>
      </c>
      <c r="V36" s="230" t="s">
        <v>34</v>
      </c>
      <c r="W36" s="229" t="str">
        <f>IF(S36="","",IF(S36=Q36,"1",IF(S36&gt;Q36,"2","0")))</f>
        <v>2</v>
      </c>
      <c r="X36" s="221" t="str">
        <f t="shared" si="0"/>
        <v>0</v>
      </c>
      <c r="Y36" s="221" t="str">
        <f t="shared" si="1"/>
        <v>2</v>
      </c>
      <c r="Z36" s="127"/>
      <c r="AA36" s="127"/>
      <c r="AB36" s="127"/>
    </row>
    <row r="37" spans="1:28" s="112" customFormat="1" x14ac:dyDescent="0.2">
      <c r="A37" s="225"/>
      <c r="B37" s="226"/>
      <c r="C37" s="227"/>
      <c r="D37" s="228"/>
      <c r="E37" s="227"/>
      <c r="F37" s="227"/>
      <c r="G37" s="227"/>
      <c r="H37" s="227"/>
      <c r="I37" s="227"/>
      <c r="J37" s="227"/>
      <c r="K37" s="227"/>
      <c r="L37" s="227"/>
      <c r="M37" s="227"/>
      <c r="N37" s="227"/>
      <c r="O37" s="227"/>
      <c r="P37" s="227"/>
      <c r="Q37" s="110"/>
      <c r="R37" s="126"/>
      <c r="S37" s="203"/>
      <c r="T37" s="126"/>
      <c r="U37" s="229"/>
      <c r="V37" s="230"/>
      <c r="W37" s="229"/>
      <c r="X37" s="221" t="str">
        <f t="shared" si="0"/>
        <v>0</v>
      </c>
      <c r="Y37" s="221" t="str">
        <f t="shared" si="1"/>
        <v>0</v>
      </c>
      <c r="Z37" s="127"/>
      <c r="AA37" s="127"/>
      <c r="AB37" s="127"/>
    </row>
    <row r="38" spans="1:28" s="112" customFormat="1" x14ac:dyDescent="0.2">
      <c r="A38" s="225"/>
      <c r="B38" s="226">
        <v>1</v>
      </c>
      <c r="C38" s="227" t="str">
        <f>T(C6)</f>
        <v>TSV Gärtringen 1</v>
      </c>
      <c r="D38" s="228" t="s">
        <v>102</v>
      </c>
      <c r="E38" s="227" t="str">
        <f>T(C2)</f>
        <v>TSV Grafenau 1</v>
      </c>
      <c r="F38" s="227"/>
      <c r="G38" s="227"/>
      <c r="H38" s="227"/>
      <c r="I38" s="227"/>
      <c r="J38" s="227"/>
      <c r="K38" s="227"/>
      <c r="L38" s="227"/>
      <c r="M38" s="227"/>
      <c r="N38" s="227"/>
      <c r="O38" s="227"/>
      <c r="P38" s="227" t="str">
        <f>T(C3)</f>
        <v>TSV Grafenau 2</v>
      </c>
      <c r="Q38" s="110">
        <v>17</v>
      </c>
      <c r="R38" s="126" t="s">
        <v>34</v>
      </c>
      <c r="S38" s="203">
        <v>27</v>
      </c>
      <c r="T38" s="126"/>
      <c r="U38" s="229" t="str">
        <f>IF(Q38="","",IF(Q38=S38,"1",IF(Q38&gt;S38,"2","0")))</f>
        <v>0</v>
      </c>
      <c r="V38" s="230" t="s">
        <v>34</v>
      </c>
      <c r="W38" s="229" t="str">
        <f>IF(S38="","",IF(S38=Q38,"1",IF(S38&gt;Q38,"2","0")))</f>
        <v>2</v>
      </c>
      <c r="X38" s="221" t="str">
        <f t="shared" si="0"/>
        <v>0</v>
      </c>
      <c r="Y38" s="221" t="str">
        <f t="shared" si="1"/>
        <v>2</v>
      </c>
      <c r="Z38" s="127"/>
      <c r="AA38" s="127"/>
      <c r="AB38" s="127"/>
    </row>
    <row r="39" spans="1:28" s="233" customFormat="1" x14ac:dyDescent="0.2">
      <c r="A39" s="225"/>
      <c r="B39" s="226">
        <v>2</v>
      </c>
      <c r="C39" s="227" t="str">
        <f>T(C4)</f>
        <v>TSV Malmsheim 1</v>
      </c>
      <c r="D39" s="228" t="s">
        <v>102</v>
      </c>
      <c r="E39" s="227" t="str">
        <f>T(C7)</f>
        <v>TSV Gärtringen 2</v>
      </c>
      <c r="F39" s="227"/>
      <c r="G39" s="227"/>
      <c r="H39" s="227"/>
      <c r="I39" s="227"/>
      <c r="J39" s="227"/>
      <c r="K39" s="227"/>
      <c r="L39" s="227"/>
      <c r="M39" s="227"/>
      <c r="N39" s="227"/>
      <c r="O39" s="227"/>
      <c r="P39" s="227" t="str">
        <f>T(C5)</f>
        <v>TSV Malmsheim 2</v>
      </c>
      <c r="Q39" s="110">
        <v>24</v>
      </c>
      <c r="R39" s="126" t="s">
        <v>34</v>
      </c>
      <c r="S39" s="203">
        <v>17</v>
      </c>
      <c r="T39" s="126"/>
      <c r="U39" s="229" t="str">
        <f>IF(Q39="","",IF(Q39=S39,"1",IF(Q39&gt;S39,"2","0")))</f>
        <v>2</v>
      </c>
      <c r="V39" s="230" t="s">
        <v>34</v>
      </c>
      <c r="W39" s="229" t="str">
        <f>IF(S39="","",IF(S39=Q39,"1",IF(S39&gt;Q39,"2","0")))</f>
        <v>0</v>
      </c>
      <c r="X39" s="221" t="str">
        <f t="shared" si="0"/>
        <v>2</v>
      </c>
      <c r="Y39" s="221" t="str">
        <f t="shared" si="1"/>
        <v>0</v>
      </c>
      <c r="Z39" s="127"/>
      <c r="AA39" s="232"/>
      <c r="AB39" s="232"/>
    </row>
    <row r="40" spans="1:28" s="233" customFormat="1" x14ac:dyDescent="0.2">
      <c r="A40" s="225"/>
      <c r="B40" s="226"/>
      <c r="C40" s="227"/>
      <c r="D40" s="228"/>
      <c r="E40" s="227"/>
      <c r="F40" s="227"/>
      <c r="G40" s="227"/>
      <c r="H40" s="227"/>
      <c r="I40" s="227"/>
      <c r="J40" s="227"/>
      <c r="K40" s="227"/>
      <c r="L40" s="227"/>
      <c r="M40" s="227"/>
      <c r="N40" s="227"/>
      <c r="O40" s="227"/>
      <c r="P40" s="227"/>
      <c r="Q40" s="110"/>
      <c r="R40" s="126"/>
      <c r="S40" s="203"/>
      <c r="T40" s="126"/>
      <c r="U40" s="229"/>
      <c r="V40" s="230"/>
      <c r="W40" s="229"/>
      <c r="X40" s="221" t="str">
        <f t="shared" si="0"/>
        <v>0</v>
      </c>
      <c r="Y40" s="221" t="str">
        <f t="shared" si="1"/>
        <v>0</v>
      </c>
      <c r="Z40" s="127"/>
      <c r="AA40" s="232"/>
      <c r="AB40" s="232"/>
    </row>
    <row r="41" spans="1:28" s="126" customFormat="1" x14ac:dyDescent="0.2">
      <c r="A41" s="225"/>
      <c r="B41" s="226">
        <v>1</v>
      </c>
      <c r="C41" s="227" t="str">
        <f>T(C3)</f>
        <v>TSV Grafenau 2</v>
      </c>
      <c r="D41" s="228" t="s">
        <v>102</v>
      </c>
      <c r="E41" s="227" t="str">
        <f>T(C7)</f>
        <v>TSV Gärtringen 2</v>
      </c>
      <c r="F41" s="125"/>
      <c r="G41" s="125"/>
      <c r="H41" s="125"/>
      <c r="I41" s="125"/>
      <c r="J41" s="125"/>
      <c r="K41" s="125"/>
      <c r="L41" s="125"/>
      <c r="M41" s="125"/>
      <c r="N41" s="125"/>
      <c r="O41" s="125"/>
      <c r="P41" s="125" t="str">
        <f>T(C8)</f>
        <v>TV Veringendorf</v>
      </c>
      <c r="Q41" s="110">
        <v>28</v>
      </c>
      <c r="R41" s="126" t="s">
        <v>34</v>
      </c>
      <c r="S41" s="203">
        <v>20</v>
      </c>
      <c r="U41" s="229" t="str">
        <f>IF(Q41="","",IF(Q41=S41,"1",IF(Q41&gt;S41,"2","0")))</f>
        <v>2</v>
      </c>
      <c r="V41" s="230" t="s">
        <v>34</v>
      </c>
      <c r="W41" s="229" t="str">
        <f>IF(S41="","",IF(S41=Q41,"1",IF(S41&gt;Q41,"2","0")))</f>
        <v>0</v>
      </c>
      <c r="X41" s="221" t="str">
        <f t="shared" si="0"/>
        <v>2</v>
      </c>
      <c r="Y41" s="221" t="str">
        <f t="shared" si="1"/>
        <v>0</v>
      </c>
      <c r="Z41" s="127"/>
      <c r="AA41" s="134"/>
      <c r="AB41" s="134"/>
    </row>
    <row r="42" spans="1:28" s="126" customFormat="1" x14ac:dyDescent="0.2">
      <c r="A42" s="225"/>
      <c r="B42" s="226">
        <v>2</v>
      </c>
      <c r="C42" s="227" t="str">
        <f>T(C5)</f>
        <v>TSV Malmsheim 2</v>
      </c>
      <c r="D42" s="228" t="s">
        <v>102</v>
      </c>
      <c r="E42" s="227" t="str">
        <f>T(C6)</f>
        <v>TSV Gärtringen 1</v>
      </c>
      <c r="F42" s="125"/>
      <c r="G42" s="125"/>
      <c r="H42" s="125"/>
      <c r="I42" s="125"/>
      <c r="J42" s="125"/>
      <c r="K42" s="125"/>
      <c r="L42" s="125"/>
      <c r="M42" s="125"/>
      <c r="N42" s="125"/>
      <c r="O42" s="125"/>
      <c r="P42" s="227" t="str">
        <f>T(C4)</f>
        <v>TSV Malmsheim 1</v>
      </c>
      <c r="Q42" s="110">
        <v>24</v>
      </c>
      <c r="R42" s="126" t="s">
        <v>34</v>
      </c>
      <c r="S42" s="203">
        <v>20</v>
      </c>
      <c r="U42" s="229" t="str">
        <f>IF(Q42="","",IF(Q42=S42,"1",IF(Q42&gt;S42,"2","0")))</f>
        <v>2</v>
      </c>
      <c r="V42" s="230" t="s">
        <v>34</v>
      </c>
      <c r="W42" s="229" t="str">
        <f>IF(S42="","",IF(S42=Q42,"1",IF(S42&gt;Q42,"2","0")))</f>
        <v>0</v>
      </c>
      <c r="X42" s="221" t="str">
        <f t="shared" si="0"/>
        <v>2</v>
      </c>
      <c r="Y42" s="221" t="str">
        <f t="shared" si="1"/>
        <v>0</v>
      </c>
      <c r="Z42" s="232"/>
      <c r="AA42" s="134"/>
      <c r="AB42" s="134"/>
    </row>
    <row r="43" spans="1:28" s="126" customFormat="1" x14ac:dyDescent="0.2">
      <c r="A43" s="225"/>
      <c r="B43" s="226"/>
      <c r="C43" s="227"/>
      <c r="D43" s="234"/>
      <c r="E43" s="227"/>
      <c r="F43" s="125"/>
      <c r="G43" s="125"/>
      <c r="H43" s="125"/>
      <c r="I43" s="125"/>
      <c r="J43" s="125"/>
      <c r="K43" s="125"/>
      <c r="L43" s="125"/>
      <c r="M43" s="125"/>
      <c r="N43" s="125"/>
      <c r="O43" s="125"/>
      <c r="P43" s="227"/>
      <c r="Q43" s="110"/>
      <c r="S43" s="203"/>
      <c r="U43" s="229"/>
      <c r="V43" s="230"/>
      <c r="W43" s="229"/>
      <c r="X43" s="221" t="str">
        <f t="shared" si="0"/>
        <v>0</v>
      </c>
      <c r="Y43" s="221" t="str">
        <f t="shared" si="1"/>
        <v>0</v>
      </c>
      <c r="Z43" s="232"/>
      <c r="AA43" s="134"/>
      <c r="AB43" s="134"/>
    </row>
    <row r="44" spans="1:28" s="235" customFormat="1" x14ac:dyDescent="0.2">
      <c r="A44" s="225"/>
      <c r="B44" s="226">
        <v>1</v>
      </c>
      <c r="C44" s="227" t="str">
        <f>T(C5)</f>
        <v>TSV Malmsheim 2</v>
      </c>
      <c r="D44" s="228" t="s">
        <v>102</v>
      </c>
      <c r="E44" s="227" t="str">
        <f>T(C3)</f>
        <v>TSV Grafenau 2</v>
      </c>
      <c r="F44" s="125"/>
      <c r="G44" s="125"/>
      <c r="H44" s="125"/>
      <c r="I44" s="125"/>
      <c r="J44" s="125"/>
      <c r="K44" s="125"/>
      <c r="L44" s="125"/>
      <c r="M44" s="125"/>
      <c r="N44" s="125"/>
      <c r="O44" s="125"/>
      <c r="P44" s="227" t="str">
        <f>T(C2)</f>
        <v>TSV Grafenau 1</v>
      </c>
      <c r="Q44" s="110">
        <v>28</v>
      </c>
      <c r="R44" s="126" t="s">
        <v>34</v>
      </c>
      <c r="S44" s="203">
        <v>15</v>
      </c>
      <c r="T44" s="126"/>
      <c r="U44" s="229" t="str">
        <f>IF(Q44="","",IF(Q44=S44,"1",IF(Q44&gt;S44,"2","0")))</f>
        <v>2</v>
      </c>
      <c r="V44" s="230" t="s">
        <v>34</v>
      </c>
      <c r="W44" s="229" t="str">
        <f>IF(S44="","",IF(S44=Q44,"1",IF(S44&gt;Q44,"2","0")))</f>
        <v>0</v>
      </c>
      <c r="X44" s="221" t="str">
        <f t="shared" si="0"/>
        <v>2</v>
      </c>
      <c r="Y44" s="221" t="str">
        <f t="shared" si="1"/>
        <v>0</v>
      </c>
      <c r="Z44" s="134"/>
      <c r="AA44" s="231"/>
      <c r="AB44" s="231"/>
    </row>
    <row r="45" spans="1:28" s="235" customFormat="1" x14ac:dyDescent="0.2">
      <c r="A45" s="225"/>
      <c r="B45" s="226">
        <v>2</v>
      </c>
      <c r="C45" s="227" t="str">
        <f>T(C8)</f>
        <v>TV Veringendorf</v>
      </c>
      <c r="D45" s="234" t="s">
        <v>102</v>
      </c>
      <c r="E45" s="227" t="str">
        <f>T(C6)</f>
        <v>TSV Gärtringen 1</v>
      </c>
      <c r="F45" s="125"/>
      <c r="G45" s="125"/>
      <c r="H45" s="125"/>
      <c r="I45" s="125"/>
      <c r="J45" s="125"/>
      <c r="K45" s="125"/>
      <c r="L45" s="125"/>
      <c r="M45" s="125"/>
      <c r="N45" s="125"/>
      <c r="O45" s="125"/>
      <c r="P45" s="125" t="str">
        <f>C7</f>
        <v>TSV Gärtringen 2</v>
      </c>
      <c r="Q45" s="110">
        <v>17</v>
      </c>
      <c r="R45" s="126" t="s">
        <v>34</v>
      </c>
      <c r="S45" s="203">
        <v>32</v>
      </c>
      <c r="T45" s="126"/>
      <c r="U45" s="229" t="str">
        <f>IF(Q45="","",IF(Q45=S45,"1",IF(Q45&gt;S45,"2","0")))</f>
        <v>0</v>
      </c>
      <c r="V45" s="230" t="s">
        <v>34</v>
      </c>
      <c r="W45" s="229" t="str">
        <f>IF(S45="","",IF(S45=Q45,"1",IF(S45&gt;Q45,"2","0")))</f>
        <v>2</v>
      </c>
      <c r="X45" s="221" t="str">
        <f t="shared" si="0"/>
        <v>0</v>
      </c>
      <c r="Y45" s="221" t="str">
        <f t="shared" si="1"/>
        <v>2</v>
      </c>
      <c r="Z45" s="231"/>
      <c r="AA45" s="231"/>
      <c r="AB45" s="231"/>
    </row>
    <row r="46" spans="1:28" s="235" customFormat="1" x14ac:dyDescent="0.2">
      <c r="A46" s="225"/>
      <c r="B46" s="226"/>
      <c r="C46" s="227"/>
      <c r="D46" s="234"/>
      <c r="E46" s="227"/>
      <c r="F46" s="125"/>
      <c r="G46" s="125"/>
      <c r="H46" s="125"/>
      <c r="I46" s="125"/>
      <c r="J46" s="125"/>
      <c r="K46" s="125"/>
      <c r="L46" s="125"/>
      <c r="M46" s="125"/>
      <c r="N46" s="125"/>
      <c r="O46" s="125"/>
      <c r="P46" s="125"/>
      <c r="Q46" s="110"/>
      <c r="R46" s="126"/>
      <c r="S46" s="203"/>
      <c r="T46" s="126"/>
      <c r="U46" s="229"/>
      <c r="V46" s="230"/>
      <c r="W46" s="229"/>
      <c r="X46" s="221" t="str">
        <f t="shared" si="0"/>
        <v>0</v>
      </c>
      <c r="Y46" s="221" t="str">
        <f t="shared" si="1"/>
        <v>0</v>
      </c>
      <c r="Z46" s="231"/>
      <c r="AA46" s="231"/>
      <c r="AB46" s="231"/>
    </row>
    <row r="47" spans="1:28" s="235" customFormat="1" x14ac:dyDescent="0.2">
      <c r="A47" s="225"/>
      <c r="B47" s="226">
        <v>2</v>
      </c>
      <c r="C47" s="227" t="str">
        <f>T(C6)</f>
        <v>TSV Gärtringen 1</v>
      </c>
      <c r="D47" s="228" t="s">
        <v>102</v>
      </c>
      <c r="E47" s="227" t="str">
        <f>T(C4)</f>
        <v>TSV Malmsheim 1</v>
      </c>
      <c r="F47" s="125"/>
      <c r="G47" s="125"/>
      <c r="H47" s="125"/>
      <c r="I47" s="125"/>
      <c r="J47" s="125"/>
      <c r="K47" s="125"/>
      <c r="L47" s="125"/>
      <c r="M47" s="125"/>
      <c r="N47" s="125"/>
      <c r="O47" s="125"/>
      <c r="P47" s="227" t="str">
        <f>C8</f>
        <v>TV Veringendorf</v>
      </c>
      <c r="Q47" s="110">
        <v>27</v>
      </c>
      <c r="R47" s="126" t="s">
        <v>34</v>
      </c>
      <c r="S47" s="203">
        <v>18</v>
      </c>
      <c r="T47" s="126"/>
      <c r="U47" s="229" t="str">
        <f>IF(Q47="","",IF(Q47=S47,"1",IF(Q47&gt;S47,"2","0")))</f>
        <v>2</v>
      </c>
      <c r="V47" s="230" t="s">
        <v>34</v>
      </c>
      <c r="W47" s="229" t="str">
        <f>IF(S47="","",IF(S47=Q47,"1",IF(S47&gt;Q47,"2","0")))</f>
        <v>0</v>
      </c>
      <c r="X47" s="221" t="str">
        <f t="shared" si="0"/>
        <v>2</v>
      </c>
      <c r="Y47" s="221" t="str">
        <f t="shared" si="1"/>
        <v>0</v>
      </c>
      <c r="Z47" s="134"/>
      <c r="AA47" s="231"/>
      <c r="AB47" s="231"/>
    </row>
    <row r="48" spans="1:28" s="235" customFormat="1" x14ac:dyDescent="0.2">
      <c r="A48" s="225"/>
      <c r="B48" s="236">
        <v>1</v>
      </c>
      <c r="C48" s="237" t="str">
        <f>T(C7)</f>
        <v>TSV Gärtringen 2</v>
      </c>
      <c r="D48" s="238" t="s">
        <v>102</v>
      </c>
      <c r="E48" s="237" t="str">
        <f>T(C2)</f>
        <v>TSV Grafenau 1</v>
      </c>
      <c r="F48" s="129"/>
      <c r="G48" s="129"/>
      <c r="H48" s="129"/>
      <c r="I48" s="129"/>
      <c r="J48" s="129"/>
      <c r="K48" s="129"/>
      <c r="L48" s="129"/>
      <c r="M48" s="129"/>
      <c r="N48" s="129"/>
      <c r="O48" s="129"/>
      <c r="P48" s="237" t="str">
        <f>T(C3)</f>
        <v>TSV Grafenau 2</v>
      </c>
      <c r="Q48" s="110">
        <v>13</v>
      </c>
      <c r="R48" s="134" t="s">
        <v>34</v>
      </c>
      <c r="S48" s="203">
        <v>32</v>
      </c>
      <c r="T48" s="134"/>
      <c r="U48" s="229" t="str">
        <f>IF(Q48="","",IF(Q48=S48,"1",IF(Q48&gt;S48,"2","0")))</f>
        <v>0</v>
      </c>
      <c r="V48" s="230" t="s">
        <v>34</v>
      </c>
      <c r="W48" s="229" t="str">
        <f>IF(S48="","",IF(S48=Q48,"1",IF(S48&gt;Q48,"2","0")))</f>
        <v>2</v>
      </c>
      <c r="X48" s="221" t="str">
        <f t="shared" si="0"/>
        <v>0</v>
      </c>
      <c r="Y48" s="221" t="str">
        <f t="shared" si="1"/>
        <v>2</v>
      </c>
      <c r="Z48" s="231"/>
      <c r="AA48" s="231"/>
      <c r="AB48" s="231"/>
    </row>
    <row r="49" spans="1:28" x14ac:dyDescent="0.2">
      <c r="B49" s="218"/>
      <c r="C49" s="212"/>
      <c r="D49" s="219"/>
      <c r="F49" s="115"/>
      <c r="G49" s="115"/>
      <c r="H49" s="115"/>
      <c r="I49" s="115"/>
      <c r="J49" s="115"/>
      <c r="K49" s="115"/>
      <c r="L49" s="115"/>
      <c r="M49" s="115"/>
      <c r="N49" s="115"/>
      <c r="O49" s="115"/>
      <c r="P49" s="212"/>
      <c r="Q49" s="110"/>
      <c r="R49" s="110"/>
      <c r="T49" s="110"/>
      <c r="U49" s="229" t="str">
        <f t="shared" ref="U49:U50" si="4">IF(Q49="","",IF(Q49=S49,"1",IF(Q49&gt;S49,"2","0")))</f>
        <v/>
      </c>
      <c r="V49" s="221"/>
      <c r="W49" s="229" t="str">
        <f t="shared" ref="W49:W50" si="5">IF(S49="","",IF(S49=Q49,"1",IF(S49&gt;Q49,"2","0")))</f>
        <v/>
      </c>
      <c r="X49" s="221" t="str">
        <f t="shared" si="0"/>
        <v>0</v>
      </c>
      <c r="Y49" s="221" t="str">
        <f t="shared" si="1"/>
        <v>0</v>
      </c>
      <c r="Z49" s="224"/>
      <c r="AA49" s="224"/>
      <c r="AB49" s="224"/>
    </row>
    <row r="50" spans="1:28" x14ac:dyDescent="0.2">
      <c r="B50" s="218">
        <v>1</v>
      </c>
      <c r="C50" s="212" t="str">
        <f>T(C8)</f>
        <v>TV Veringendorf</v>
      </c>
      <c r="D50" s="222" t="s">
        <v>102</v>
      </c>
      <c r="E50" s="212" t="str">
        <f>T(C7)</f>
        <v>TSV Gärtringen 2</v>
      </c>
      <c r="F50" s="115"/>
      <c r="G50" s="115"/>
      <c r="H50" s="115"/>
      <c r="I50" s="115"/>
      <c r="J50" s="115"/>
      <c r="K50" s="115"/>
      <c r="L50" s="115"/>
      <c r="M50" s="115"/>
      <c r="N50" s="115"/>
      <c r="O50" s="115"/>
      <c r="P50" s="115" t="str">
        <f>T(C4)</f>
        <v>TSV Malmsheim 1</v>
      </c>
      <c r="Q50" s="110">
        <v>24</v>
      </c>
      <c r="R50" s="203" t="s">
        <v>34</v>
      </c>
      <c r="S50" s="203">
        <v>24</v>
      </c>
      <c r="T50" s="110"/>
      <c r="U50" s="229" t="str">
        <f t="shared" si="4"/>
        <v>1</v>
      </c>
      <c r="V50" s="223" t="s">
        <v>34</v>
      </c>
      <c r="W50" s="229" t="str">
        <f t="shared" si="5"/>
        <v>1</v>
      </c>
      <c r="X50" s="221" t="str">
        <f t="shared" si="0"/>
        <v>1</v>
      </c>
      <c r="Y50" s="221" t="str">
        <f t="shared" si="1"/>
        <v>1</v>
      </c>
      <c r="Z50" s="224"/>
      <c r="AA50" s="224"/>
      <c r="AB50" s="224"/>
    </row>
    <row r="51" spans="1:28" x14ac:dyDescent="0.2">
      <c r="B51" s="218"/>
      <c r="C51" s="212"/>
      <c r="D51" s="219"/>
      <c r="F51" s="115"/>
      <c r="G51" s="115"/>
      <c r="H51" s="115"/>
      <c r="I51" s="115"/>
      <c r="J51" s="115"/>
      <c r="K51" s="115"/>
      <c r="L51" s="115"/>
      <c r="M51" s="115"/>
      <c r="N51" s="115"/>
      <c r="O51" s="115"/>
      <c r="P51" s="212"/>
      <c r="Q51" s="110"/>
      <c r="R51" s="110"/>
      <c r="S51" s="110"/>
      <c r="T51" s="110"/>
      <c r="U51" s="220"/>
      <c r="V51" s="221"/>
      <c r="W51" s="220"/>
      <c r="X51" s="221" t="str">
        <f t="shared" si="0"/>
        <v>0</v>
      </c>
      <c r="Y51" s="221" t="str">
        <f t="shared" si="1"/>
        <v>0</v>
      </c>
      <c r="Z51" s="224"/>
      <c r="AA51" s="224"/>
      <c r="AB51" s="224"/>
    </row>
    <row r="52" spans="1:28" x14ac:dyDescent="0.2">
      <c r="B52" s="218"/>
      <c r="C52" s="212"/>
      <c r="D52" s="219"/>
      <c r="F52" s="115"/>
      <c r="G52" s="115"/>
      <c r="H52" s="115"/>
      <c r="I52" s="115"/>
      <c r="J52" s="115"/>
      <c r="K52" s="115"/>
      <c r="L52" s="115"/>
      <c r="M52" s="115"/>
      <c r="N52" s="115"/>
      <c r="O52" s="115"/>
      <c r="P52" s="212"/>
      <c r="Q52" s="110"/>
      <c r="R52" s="110"/>
      <c r="S52" s="110"/>
      <c r="T52" s="110"/>
      <c r="U52" s="220"/>
      <c r="V52" s="221"/>
      <c r="W52" s="220"/>
      <c r="X52" s="221" t="str">
        <f t="shared" si="0"/>
        <v>0</v>
      </c>
      <c r="Y52" s="221" t="str">
        <f t="shared" si="1"/>
        <v>0</v>
      </c>
      <c r="Z52" s="224"/>
      <c r="AA52" s="224"/>
      <c r="AB52" s="224"/>
    </row>
    <row r="53" spans="1:28" x14ac:dyDescent="0.2">
      <c r="U53" s="221"/>
      <c r="V53" s="221"/>
      <c r="W53" s="221"/>
      <c r="X53" s="221" t="str">
        <f t="shared" si="0"/>
        <v>0</v>
      </c>
      <c r="Y53" s="221" t="str">
        <f t="shared" si="1"/>
        <v>0</v>
      </c>
      <c r="Z53" s="224"/>
      <c r="AA53" s="224"/>
      <c r="AB53" s="224"/>
    </row>
    <row r="54" spans="1:28" x14ac:dyDescent="0.2">
      <c r="B54" s="218"/>
      <c r="C54" s="212"/>
      <c r="D54" s="219"/>
      <c r="F54" s="115"/>
      <c r="G54" s="115"/>
      <c r="H54" s="115"/>
      <c r="I54" s="115"/>
      <c r="J54" s="115"/>
      <c r="K54" s="115"/>
      <c r="L54" s="115"/>
      <c r="M54" s="115"/>
      <c r="N54" s="115"/>
      <c r="O54" s="115"/>
      <c r="P54" s="212"/>
      <c r="Q54" s="110"/>
      <c r="R54" s="110"/>
      <c r="S54" s="110"/>
      <c r="T54" s="110"/>
      <c r="U54" s="220"/>
      <c r="V54" s="221"/>
      <c r="W54" s="220"/>
      <c r="X54" s="221" t="str">
        <f t="shared" si="0"/>
        <v>0</v>
      </c>
      <c r="Y54" s="221" t="str">
        <f t="shared" si="1"/>
        <v>0</v>
      </c>
      <c r="Z54" s="224"/>
      <c r="AA54" s="224"/>
      <c r="AB54" s="224"/>
    </row>
    <row r="55" spans="1:28" x14ac:dyDescent="0.2">
      <c r="B55" s="218"/>
      <c r="C55" s="212"/>
      <c r="D55" s="219"/>
      <c r="F55" s="115"/>
      <c r="G55" s="115"/>
      <c r="H55" s="115"/>
      <c r="I55" s="115"/>
      <c r="J55" s="115"/>
      <c r="K55" s="115"/>
      <c r="L55" s="115"/>
      <c r="M55" s="115"/>
      <c r="N55" s="115"/>
      <c r="O55" s="115"/>
      <c r="P55" s="212"/>
      <c r="Q55" s="110"/>
      <c r="R55" s="110"/>
      <c r="S55" s="110"/>
      <c r="T55" s="110"/>
      <c r="U55" s="220"/>
      <c r="V55" s="221"/>
      <c r="W55" s="220"/>
      <c r="X55" s="221" t="str">
        <f t="shared" si="0"/>
        <v>0</v>
      </c>
      <c r="Y55" s="221" t="str">
        <f t="shared" si="1"/>
        <v>0</v>
      </c>
      <c r="Z55" s="224"/>
      <c r="AA55" s="224"/>
      <c r="AB55" s="224"/>
    </row>
    <row r="56" spans="1:28" x14ac:dyDescent="0.2">
      <c r="B56" s="218"/>
      <c r="C56" s="212"/>
      <c r="D56" s="219"/>
      <c r="F56" s="115"/>
      <c r="G56" s="115"/>
      <c r="H56" s="115"/>
      <c r="I56" s="115"/>
      <c r="J56" s="115"/>
      <c r="K56" s="115"/>
      <c r="L56" s="115"/>
      <c r="M56" s="115"/>
      <c r="N56" s="115"/>
      <c r="O56" s="115"/>
      <c r="P56" s="212"/>
      <c r="Q56" s="110"/>
      <c r="R56" s="110"/>
      <c r="S56" s="110"/>
      <c r="T56" s="110"/>
      <c r="U56" s="220"/>
      <c r="V56" s="221"/>
      <c r="W56" s="220"/>
      <c r="X56" s="221" t="str">
        <f t="shared" si="0"/>
        <v>0</v>
      </c>
      <c r="Y56" s="221" t="str">
        <f t="shared" si="1"/>
        <v>0</v>
      </c>
      <c r="Z56" s="224"/>
      <c r="AA56" s="224"/>
      <c r="AB56" s="224"/>
    </row>
    <row r="57" spans="1:28" x14ac:dyDescent="0.2">
      <c r="B57" s="218"/>
      <c r="C57" s="212"/>
      <c r="D57" s="219"/>
      <c r="F57" s="115"/>
      <c r="G57" s="115"/>
      <c r="H57" s="115"/>
      <c r="I57" s="115"/>
      <c r="J57" s="115"/>
      <c r="K57" s="115"/>
      <c r="L57" s="115"/>
      <c r="M57" s="115"/>
      <c r="N57" s="115"/>
      <c r="O57" s="115"/>
      <c r="P57" s="212"/>
      <c r="Q57" s="110"/>
      <c r="R57" s="110"/>
      <c r="S57" s="110"/>
      <c r="T57" s="110"/>
      <c r="U57" s="220"/>
      <c r="V57" s="221"/>
      <c r="W57" s="220"/>
      <c r="X57" s="221" t="str">
        <f t="shared" si="0"/>
        <v>0</v>
      </c>
      <c r="Y57" s="221" t="str">
        <f t="shared" si="1"/>
        <v>0</v>
      </c>
      <c r="Z57" s="224"/>
      <c r="AA57" s="224"/>
      <c r="AB57" s="224"/>
    </row>
    <row r="58" spans="1:28" x14ac:dyDescent="0.2">
      <c r="B58" s="218"/>
      <c r="C58" s="212"/>
      <c r="D58" s="219"/>
      <c r="F58" s="115"/>
      <c r="G58" s="115"/>
      <c r="H58" s="115"/>
      <c r="I58" s="115"/>
      <c r="J58" s="115"/>
      <c r="K58" s="115"/>
      <c r="L58" s="115"/>
      <c r="M58" s="115"/>
      <c r="N58" s="115"/>
      <c r="O58" s="115"/>
      <c r="P58" s="212"/>
      <c r="Q58" s="110"/>
      <c r="R58" s="110"/>
      <c r="S58" s="110"/>
      <c r="T58" s="110"/>
      <c r="U58" s="220"/>
      <c r="V58" s="221"/>
      <c r="W58" s="220"/>
      <c r="X58" s="221" t="str">
        <f t="shared" si="0"/>
        <v>0</v>
      </c>
      <c r="Y58" s="221" t="str">
        <f t="shared" si="1"/>
        <v>0</v>
      </c>
      <c r="Z58" s="224"/>
      <c r="AA58" s="224"/>
      <c r="AB58" s="224"/>
    </row>
    <row r="59" spans="1:28" x14ac:dyDescent="0.2">
      <c r="B59" s="218"/>
      <c r="C59" s="212"/>
      <c r="D59" s="219"/>
      <c r="F59" s="115"/>
      <c r="G59" s="115"/>
      <c r="H59" s="115"/>
      <c r="I59" s="115"/>
      <c r="J59" s="115"/>
      <c r="K59" s="115"/>
      <c r="L59" s="115"/>
      <c r="M59" s="115"/>
      <c r="N59" s="115"/>
      <c r="O59" s="115"/>
      <c r="P59" s="212"/>
      <c r="Q59" s="110"/>
      <c r="R59" s="110"/>
      <c r="S59" s="110"/>
      <c r="T59" s="110"/>
      <c r="U59" s="220"/>
      <c r="V59" s="221"/>
      <c r="W59" s="220"/>
      <c r="X59" s="221" t="str">
        <f t="shared" si="0"/>
        <v>0</v>
      </c>
      <c r="Y59" s="221" t="str">
        <f t="shared" si="1"/>
        <v>0</v>
      </c>
      <c r="Z59" s="224"/>
      <c r="AA59" s="224"/>
      <c r="AB59" s="224"/>
    </row>
    <row r="60" spans="1:28" x14ac:dyDescent="0.2">
      <c r="B60" s="218"/>
      <c r="C60" s="212"/>
      <c r="D60" s="219"/>
      <c r="F60" s="115"/>
      <c r="G60" s="115"/>
      <c r="H60" s="115"/>
      <c r="I60" s="115"/>
      <c r="J60" s="115"/>
      <c r="K60" s="115"/>
      <c r="L60" s="115"/>
      <c r="M60" s="115"/>
      <c r="N60" s="115"/>
      <c r="O60" s="115"/>
      <c r="P60" s="212"/>
      <c r="Q60" s="110"/>
      <c r="R60" s="110"/>
      <c r="S60" s="110"/>
      <c r="T60" s="110"/>
      <c r="U60" s="220"/>
      <c r="V60" s="221"/>
      <c r="W60" s="220"/>
      <c r="X60" s="221" t="str">
        <f t="shared" si="0"/>
        <v>0</v>
      </c>
      <c r="Y60" s="221" t="str">
        <f t="shared" si="1"/>
        <v>0</v>
      </c>
      <c r="Z60" s="224"/>
      <c r="AA60" s="224"/>
      <c r="AB60" s="224"/>
    </row>
    <row r="61" spans="1:28" x14ac:dyDescent="0.2">
      <c r="B61" s="206"/>
      <c r="C61" s="212"/>
      <c r="D61" s="219"/>
      <c r="F61" s="212"/>
      <c r="G61" s="212"/>
      <c r="H61" s="212"/>
      <c r="I61" s="212"/>
      <c r="J61" s="212"/>
      <c r="K61" s="212"/>
      <c r="L61" s="212"/>
      <c r="M61" s="212"/>
      <c r="N61" s="212"/>
      <c r="O61" s="212"/>
      <c r="P61" s="212"/>
      <c r="Q61" s="110"/>
      <c r="R61" s="110"/>
      <c r="S61" s="110"/>
      <c r="T61" s="110"/>
      <c r="U61" s="223"/>
      <c r="V61" s="221"/>
      <c r="W61" s="223"/>
      <c r="X61" s="221" t="str">
        <f t="shared" si="0"/>
        <v>0</v>
      </c>
      <c r="Y61" s="221" t="str">
        <f t="shared" si="1"/>
        <v>0</v>
      </c>
      <c r="Z61" s="224"/>
      <c r="AA61" s="224"/>
      <c r="AB61" s="224"/>
    </row>
    <row r="62" spans="1:28" s="205" customFormat="1" x14ac:dyDescent="0.2">
      <c r="A62" s="207" t="s">
        <v>22</v>
      </c>
      <c r="B62" s="208"/>
      <c r="C62" s="213" t="s">
        <v>152</v>
      </c>
      <c r="D62" s="217"/>
      <c r="Q62" s="204"/>
      <c r="R62" s="204"/>
      <c r="S62" s="204"/>
      <c r="T62" s="204"/>
      <c r="U62" s="239"/>
      <c r="V62" s="239"/>
      <c r="W62" s="239"/>
      <c r="X62" s="221" t="str">
        <f t="shared" si="0"/>
        <v>0</v>
      </c>
      <c r="Y62" s="221" t="str">
        <f t="shared" si="1"/>
        <v>0</v>
      </c>
      <c r="Z62" s="240"/>
      <c r="AA62" s="240"/>
      <c r="AB62" s="240"/>
    </row>
    <row r="63" spans="1:28" s="205" customFormat="1" x14ac:dyDescent="0.2">
      <c r="A63" s="207" t="s">
        <v>23</v>
      </c>
      <c r="B63" s="208"/>
      <c r="C63" s="4" t="s">
        <v>161</v>
      </c>
      <c r="D63" s="217"/>
      <c r="E63" s="215"/>
      <c r="F63" s="215"/>
      <c r="G63" s="215"/>
      <c r="H63" s="215"/>
      <c r="I63" s="215"/>
      <c r="J63" s="215"/>
      <c r="K63" s="215"/>
      <c r="L63" s="215"/>
      <c r="M63" s="215"/>
      <c r="N63" s="215"/>
      <c r="O63" s="215"/>
      <c r="Q63" s="204"/>
      <c r="R63" s="204"/>
      <c r="S63" s="204"/>
      <c r="T63" s="204"/>
      <c r="U63" s="239"/>
      <c r="V63" s="239"/>
      <c r="W63" s="239"/>
      <c r="X63" s="221" t="str">
        <f t="shared" si="0"/>
        <v>0</v>
      </c>
      <c r="Y63" s="221" t="str">
        <f t="shared" si="1"/>
        <v>0</v>
      </c>
      <c r="Z63" s="240"/>
      <c r="AA63" s="240"/>
      <c r="AB63" s="240"/>
    </row>
    <row r="64" spans="1:28" s="205" customFormat="1" x14ac:dyDescent="0.2">
      <c r="A64" s="207" t="s">
        <v>24</v>
      </c>
      <c r="B64" s="208"/>
      <c r="C64" s="12" t="s">
        <v>6</v>
      </c>
      <c r="D64" s="217"/>
      <c r="Q64" s="204"/>
      <c r="R64" s="204"/>
      <c r="S64" s="204"/>
      <c r="T64" s="204"/>
      <c r="U64" s="239"/>
      <c r="V64" s="239"/>
      <c r="W64" s="239"/>
      <c r="X64" s="221" t="str">
        <f t="shared" si="0"/>
        <v>0</v>
      </c>
      <c r="Y64" s="221" t="str">
        <f t="shared" si="1"/>
        <v>0</v>
      </c>
      <c r="Z64" s="240"/>
      <c r="AA64" s="240"/>
      <c r="AB64" s="240"/>
    </row>
    <row r="65" spans="1:28" s="205" customFormat="1" x14ac:dyDescent="0.2">
      <c r="A65" s="207" t="s">
        <v>25</v>
      </c>
      <c r="B65" s="208"/>
      <c r="C65" s="12" t="s">
        <v>103</v>
      </c>
      <c r="D65" s="217"/>
      <c r="Q65" s="204"/>
      <c r="R65" s="204"/>
      <c r="S65" s="204"/>
      <c r="T65" s="204"/>
      <c r="U65" s="239"/>
      <c r="V65" s="239"/>
      <c r="W65" s="239"/>
      <c r="X65" s="221" t="str">
        <f t="shared" si="0"/>
        <v>0</v>
      </c>
      <c r="Y65" s="221" t="str">
        <f t="shared" si="1"/>
        <v>0</v>
      </c>
      <c r="Z65" s="240"/>
      <c r="AA65" s="240"/>
      <c r="AB65" s="240"/>
    </row>
    <row r="66" spans="1:28" s="205" customFormat="1" x14ac:dyDescent="0.2">
      <c r="A66" s="207" t="s">
        <v>100</v>
      </c>
      <c r="B66" s="208"/>
      <c r="C66" s="4" t="s">
        <v>162</v>
      </c>
      <c r="D66" s="217"/>
      <c r="Q66" s="204"/>
      <c r="R66" s="204"/>
      <c r="S66" s="204"/>
      <c r="T66" s="204"/>
      <c r="U66" s="239"/>
      <c r="V66" s="239"/>
      <c r="W66" s="239"/>
      <c r="X66" s="221" t="str">
        <f t="shared" si="0"/>
        <v>0</v>
      </c>
      <c r="Y66" s="221" t="str">
        <f t="shared" si="1"/>
        <v>0</v>
      </c>
      <c r="Z66" s="240"/>
      <c r="AA66" s="240"/>
      <c r="AB66" s="240"/>
    </row>
    <row r="67" spans="1:28" s="205" customFormat="1" x14ac:dyDescent="0.2">
      <c r="A67" s="207" t="s">
        <v>101</v>
      </c>
      <c r="B67" s="208"/>
      <c r="D67" s="217"/>
      <c r="Q67" s="204"/>
      <c r="R67" s="204"/>
      <c r="S67" s="204"/>
      <c r="T67" s="204"/>
      <c r="U67" s="239"/>
      <c r="V67" s="239"/>
      <c r="W67" s="239"/>
      <c r="X67" s="221" t="str">
        <f t="shared" si="0"/>
        <v>0</v>
      </c>
      <c r="Y67" s="221" t="str">
        <f t="shared" si="1"/>
        <v>0</v>
      </c>
      <c r="Z67" s="240"/>
      <c r="AA67" s="240"/>
      <c r="AB67" s="240"/>
    </row>
    <row r="68" spans="1:28" s="205" customFormat="1" x14ac:dyDescent="0.2">
      <c r="A68" s="207" t="s">
        <v>26</v>
      </c>
      <c r="B68" s="208"/>
      <c r="C68" s="205" t="s">
        <v>105</v>
      </c>
      <c r="D68" s="217"/>
      <c r="Q68" s="204"/>
      <c r="R68" s="204"/>
      <c r="S68" s="204"/>
      <c r="T68" s="204"/>
      <c r="U68" s="239"/>
      <c r="V68" s="239"/>
      <c r="W68" s="239"/>
      <c r="X68" s="221" t="str">
        <f t="shared" si="0"/>
        <v>0</v>
      </c>
      <c r="Y68" s="221" t="str">
        <f t="shared" si="1"/>
        <v>0</v>
      </c>
      <c r="Z68" s="240"/>
      <c r="AA68" s="240"/>
      <c r="AB68" s="240"/>
    </row>
    <row r="69" spans="1:28" s="205" customFormat="1" x14ac:dyDescent="0.2">
      <c r="A69" s="207"/>
      <c r="B69" s="208"/>
      <c r="D69" s="217"/>
      <c r="Q69" s="204"/>
      <c r="R69" s="204"/>
      <c r="S69" s="204"/>
      <c r="T69" s="204"/>
      <c r="U69" s="239"/>
      <c r="V69" s="239"/>
      <c r="W69" s="239"/>
      <c r="X69" s="221" t="str">
        <f t="shared" si="0"/>
        <v>0</v>
      </c>
      <c r="Y69" s="221" t="str">
        <f t="shared" si="1"/>
        <v>0</v>
      </c>
      <c r="Z69" s="240"/>
      <c r="AA69" s="240"/>
      <c r="AB69" s="240"/>
    </row>
    <row r="70" spans="1:28" s="164" customFormat="1" x14ac:dyDescent="0.2">
      <c r="A70" s="201" t="s">
        <v>27</v>
      </c>
      <c r="B70" s="216" t="s">
        <v>28</v>
      </c>
      <c r="C70" s="204" t="s">
        <v>29</v>
      </c>
      <c r="D70" s="217"/>
      <c r="E70" s="205" t="s">
        <v>30</v>
      </c>
      <c r="F70" s="204"/>
      <c r="G70" s="204"/>
      <c r="H70" s="204"/>
      <c r="I70" s="204"/>
      <c r="J70" s="204"/>
      <c r="K70" s="204"/>
      <c r="L70" s="204"/>
      <c r="M70" s="204"/>
      <c r="N70" s="204"/>
      <c r="O70" s="204"/>
      <c r="P70" s="204" t="s">
        <v>31</v>
      </c>
      <c r="Q70" s="206"/>
      <c r="R70" s="204" t="s">
        <v>32</v>
      </c>
      <c r="S70" s="204"/>
      <c r="T70" s="204"/>
      <c r="U70" s="239"/>
      <c r="V70" s="239" t="s">
        <v>33</v>
      </c>
      <c r="W70" s="239"/>
      <c r="X70" s="221" t="str">
        <f t="shared" si="0"/>
        <v>0</v>
      </c>
      <c r="Y70" s="221" t="str">
        <f t="shared" si="1"/>
        <v>0</v>
      </c>
      <c r="Z70" s="214"/>
      <c r="AA70" s="214"/>
      <c r="AB70" s="214"/>
    </row>
    <row r="71" spans="1:28" s="164" customFormat="1" x14ac:dyDescent="0.2">
      <c r="A71" s="201" t="s">
        <v>148</v>
      </c>
      <c r="B71" s="216"/>
      <c r="C71" s="204"/>
      <c r="D71" s="217"/>
      <c r="E71" s="205"/>
      <c r="F71" s="204"/>
      <c r="G71" s="204"/>
      <c r="H71" s="204"/>
      <c r="I71" s="204"/>
      <c r="J71" s="204"/>
      <c r="K71" s="204"/>
      <c r="L71" s="204"/>
      <c r="M71" s="204"/>
      <c r="N71" s="204"/>
      <c r="O71" s="204"/>
      <c r="P71" s="204"/>
      <c r="Q71" s="204"/>
      <c r="R71" s="204"/>
      <c r="S71" s="204"/>
      <c r="T71" s="204"/>
      <c r="U71" s="239"/>
      <c r="V71" s="239"/>
      <c r="W71" s="239"/>
      <c r="X71" s="221" t="str">
        <f t="shared" si="0"/>
        <v>0</v>
      </c>
      <c r="Y71" s="221" t="str">
        <f t="shared" si="1"/>
        <v>0</v>
      </c>
      <c r="Z71" s="214"/>
      <c r="AA71" s="214"/>
      <c r="AB71" s="214"/>
    </row>
    <row r="72" spans="1:28" s="111" customFormat="1" x14ac:dyDescent="0.2">
      <c r="A72" s="201" t="str">
        <f>T($C$64)</f>
        <v>10 Uhr</v>
      </c>
      <c r="B72" s="218">
        <v>1</v>
      </c>
      <c r="C72" s="212" t="str">
        <f>T(C2)</f>
        <v>TSV Grafenau 1</v>
      </c>
      <c r="D72" s="219" t="s">
        <v>102</v>
      </c>
      <c r="E72" s="212" t="str">
        <f>T(C3)</f>
        <v>TSV Grafenau 2</v>
      </c>
      <c r="F72" s="212"/>
      <c r="G72" s="212"/>
      <c r="H72" s="212"/>
      <c r="I72" s="212"/>
      <c r="J72" s="212"/>
      <c r="K72" s="212"/>
      <c r="L72" s="212"/>
      <c r="M72" s="212"/>
      <c r="N72" s="212"/>
      <c r="O72" s="212"/>
      <c r="P72" s="212" t="str">
        <f>T(C6)</f>
        <v>TSV Gärtringen 1</v>
      </c>
      <c r="Q72" s="203">
        <v>30</v>
      </c>
      <c r="R72" s="110" t="s">
        <v>34</v>
      </c>
      <c r="S72" s="203">
        <v>6</v>
      </c>
      <c r="T72" s="110"/>
      <c r="U72" s="220" t="str">
        <f>IF(Q72="","",IF(Q72=S72,"1",IF(Q72&gt;S72,"2","0")))</f>
        <v>2</v>
      </c>
      <c r="V72" s="221" t="s">
        <v>34</v>
      </c>
      <c r="W72" s="220" t="str">
        <f>IF(Q72="","",IF(S72=Q72,"1",IF(S72&gt;Q72,"2","0")))</f>
        <v>0</v>
      </c>
      <c r="X72" s="221" t="str">
        <f t="shared" si="0"/>
        <v>2</v>
      </c>
      <c r="Y72" s="221" t="str">
        <f t="shared" si="1"/>
        <v>0</v>
      </c>
      <c r="Z72" s="138"/>
      <c r="AA72" s="138"/>
      <c r="AB72" s="138"/>
    </row>
    <row r="73" spans="1:28" s="111" customFormat="1" x14ac:dyDescent="0.2">
      <c r="A73" s="201"/>
      <c r="B73" s="203">
        <v>2</v>
      </c>
      <c r="C73" s="212" t="str">
        <f>T(C4)</f>
        <v>TSV Malmsheim 1</v>
      </c>
      <c r="D73" s="219" t="s">
        <v>102</v>
      </c>
      <c r="E73" s="212" t="str">
        <f>T(C5)</f>
        <v>TSV Malmsheim 2</v>
      </c>
      <c r="F73" s="212"/>
      <c r="G73" s="212"/>
      <c r="H73" s="212"/>
      <c r="I73" s="212"/>
      <c r="J73" s="212"/>
      <c r="K73" s="212"/>
      <c r="L73" s="212"/>
      <c r="M73" s="212"/>
      <c r="N73" s="212"/>
      <c r="O73" s="212"/>
      <c r="P73" s="212" t="str">
        <f>T(C7)</f>
        <v>TSV Gärtringen 2</v>
      </c>
      <c r="Q73" s="203">
        <v>12</v>
      </c>
      <c r="R73" s="110" t="s">
        <v>34</v>
      </c>
      <c r="S73" s="203">
        <v>27</v>
      </c>
      <c r="T73" s="110"/>
      <c r="U73" s="220" t="str">
        <f>IF(Q73="","",IF(Q73=S73,"1",IF(Q73&gt;S73,"2","0")))</f>
        <v>0</v>
      </c>
      <c r="V73" s="221" t="s">
        <v>34</v>
      </c>
      <c r="W73" s="220" t="str">
        <f>IF(Q73="","",IF(S73=Q73,"1",IF(S73&gt;Q73,"2","0")))</f>
        <v>2</v>
      </c>
      <c r="X73" s="221" t="str">
        <f t="shared" si="0"/>
        <v>0</v>
      </c>
      <c r="Y73" s="221" t="str">
        <f t="shared" si="1"/>
        <v>2</v>
      </c>
      <c r="Z73" s="138"/>
      <c r="AA73" s="138"/>
      <c r="AB73" s="138"/>
    </row>
    <row r="74" spans="1:28" s="111" customFormat="1" x14ac:dyDescent="0.2">
      <c r="A74" s="201"/>
      <c r="B74" s="203"/>
      <c r="C74" s="212"/>
      <c r="D74" s="219"/>
      <c r="E74" s="212"/>
      <c r="F74" s="212"/>
      <c r="G74" s="212"/>
      <c r="H74" s="212"/>
      <c r="I74" s="212"/>
      <c r="J74" s="212"/>
      <c r="K74" s="212"/>
      <c r="L74" s="212"/>
      <c r="M74" s="212"/>
      <c r="N74" s="212"/>
      <c r="O74" s="212"/>
      <c r="P74" s="212"/>
      <c r="Q74" s="203"/>
      <c r="R74" s="110"/>
      <c r="S74" s="203"/>
      <c r="T74" s="110"/>
      <c r="U74" s="220"/>
      <c r="V74" s="221"/>
      <c r="W74" s="220"/>
      <c r="X74" s="221" t="str">
        <f t="shared" si="0"/>
        <v>0</v>
      </c>
      <c r="Y74" s="221" t="str">
        <f t="shared" si="1"/>
        <v>0</v>
      </c>
      <c r="Z74" s="138"/>
      <c r="AA74" s="138"/>
      <c r="AB74" s="138"/>
    </row>
    <row r="75" spans="1:28" s="111" customFormat="1" x14ac:dyDescent="0.2">
      <c r="A75" s="201"/>
      <c r="B75" s="218">
        <v>1</v>
      </c>
      <c r="C75" s="212" t="str">
        <f>T(C6)</f>
        <v>TSV Gärtringen 1</v>
      </c>
      <c r="D75" s="219" t="s">
        <v>102</v>
      </c>
      <c r="E75" s="212" t="str">
        <f>T(C7)</f>
        <v>TSV Gärtringen 2</v>
      </c>
      <c r="F75" s="212"/>
      <c r="G75" s="212"/>
      <c r="H75" s="212"/>
      <c r="I75" s="212"/>
      <c r="J75" s="212"/>
      <c r="K75" s="212"/>
      <c r="L75" s="212"/>
      <c r="M75" s="212"/>
      <c r="N75" s="212"/>
      <c r="O75" s="212"/>
      <c r="P75" s="115" t="str">
        <f>T(C5)</f>
        <v>TSV Malmsheim 2</v>
      </c>
      <c r="Q75" s="203">
        <v>22</v>
      </c>
      <c r="R75" s="110" t="s">
        <v>34</v>
      </c>
      <c r="S75" s="203">
        <v>15</v>
      </c>
      <c r="T75" s="110"/>
      <c r="U75" s="220" t="str">
        <f>IF(Q75="","",IF(Q75=S75,"1",IF(Q75&gt;S75,"2","0")))</f>
        <v>2</v>
      </c>
      <c r="V75" s="221" t="s">
        <v>34</v>
      </c>
      <c r="W75" s="220" t="str">
        <f>IF(S75="","",IF(S75=Q75,"1",IF(S75&gt;Q75,"2","0")))</f>
        <v>0</v>
      </c>
      <c r="X75" s="221" t="str">
        <f t="shared" si="0"/>
        <v>2</v>
      </c>
      <c r="Y75" s="221" t="str">
        <f t="shared" si="1"/>
        <v>0</v>
      </c>
      <c r="Z75" s="138"/>
      <c r="AA75" s="138"/>
      <c r="AB75" s="138"/>
    </row>
    <row r="76" spans="1:28" s="111" customFormat="1" x14ac:dyDescent="0.2">
      <c r="A76" s="206"/>
      <c r="B76" s="218">
        <v>2</v>
      </c>
      <c r="C76" s="115" t="str">
        <f>T(C8)</f>
        <v>TV Veringendorf</v>
      </c>
      <c r="D76" s="222" t="s">
        <v>102</v>
      </c>
      <c r="E76" s="212" t="str">
        <f>T(C2)</f>
        <v>TSV Grafenau 1</v>
      </c>
      <c r="F76" s="115"/>
      <c r="G76" s="115"/>
      <c r="H76" s="115"/>
      <c r="I76" s="115"/>
      <c r="J76" s="115"/>
      <c r="K76" s="115"/>
      <c r="L76" s="115"/>
      <c r="M76" s="115"/>
      <c r="N76" s="115"/>
      <c r="O76" s="115"/>
      <c r="P76" s="115" t="str">
        <f>T(C3)</f>
        <v>TSV Grafenau 2</v>
      </c>
      <c r="Q76" s="203">
        <v>11</v>
      </c>
      <c r="R76" s="110" t="s">
        <v>34</v>
      </c>
      <c r="S76" s="203">
        <v>30</v>
      </c>
      <c r="T76" s="110"/>
      <c r="U76" s="220" t="str">
        <f>IF(Q76="","",IF(Q76=S76,"1",IF(Q76&gt;S76,"2","0")))</f>
        <v>0</v>
      </c>
      <c r="V76" s="223" t="s">
        <v>34</v>
      </c>
      <c r="W76" s="220" t="str">
        <f>IF(S76="","",IF(S76=Q76,"1",IF(S76&gt;Q76,"2","0")))</f>
        <v>2</v>
      </c>
      <c r="X76" s="221" t="str">
        <f t="shared" si="0"/>
        <v>0</v>
      </c>
      <c r="Y76" s="221" t="str">
        <f t="shared" si="1"/>
        <v>2</v>
      </c>
      <c r="Z76" s="138"/>
      <c r="AA76" s="138"/>
      <c r="AB76" s="138"/>
    </row>
    <row r="77" spans="1:28" s="111" customFormat="1" x14ac:dyDescent="0.2">
      <c r="A77" s="206"/>
      <c r="B77" s="218"/>
      <c r="C77" s="212"/>
      <c r="D77" s="222"/>
      <c r="E77" s="212"/>
      <c r="F77" s="115"/>
      <c r="G77" s="115"/>
      <c r="H77" s="115"/>
      <c r="I77" s="115"/>
      <c r="J77" s="115"/>
      <c r="K77" s="115"/>
      <c r="L77" s="115"/>
      <c r="M77" s="115"/>
      <c r="N77" s="115"/>
      <c r="O77" s="115"/>
      <c r="P77" s="212"/>
      <c r="Q77" s="203"/>
      <c r="R77" s="110"/>
      <c r="S77" s="203"/>
      <c r="T77" s="110"/>
      <c r="U77" s="220"/>
      <c r="V77" s="221"/>
      <c r="W77" s="220"/>
      <c r="X77" s="221" t="str">
        <f t="shared" si="0"/>
        <v>0</v>
      </c>
      <c r="Y77" s="221" t="str">
        <f t="shared" si="1"/>
        <v>0</v>
      </c>
      <c r="Z77" s="138"/>
      <c r="AA77" s="138"/>
      <c r="AB77" s="138"/>
    </row>
    <row r="78" spans="1:28" s="111" customFormat="1" x14ac:dyDescent="0.2">
      <c r="A78" s="201"/>
      <c r="B78" s="218">
        <v>1</v>
      </c>
      <c r="C78" s="212" t="str">
        <f>T(C2)</f>
        <v>TSV Grafenau 1</v>
      </c>
      <c r="D78" s="219" t="s">
        <v>102</v>
      </c>
      <c r="E78" s="212" t="str">
        <f>T(C4)</f>
        <v>TSV Malmsheim 1</v>
      </c>
      <c r="F78" s="115"/>
      <c r="G78" s="115"/>
      <c r="H78" s="115"/>
      <c r="I78" s="115"/>
      <c r="J78" s="115"/>
      <c r="K78" s="115"/>
      <c r="L78" s="115"/>
      <c r="M78" s="115"/>
      <c r="N78" s="115"/>
      <c r="O78" s="115"/>
      <c r="P78" s="115" t="str">
        <f>T(C8)</f>
        <v>TV Veringendorf</v>
      </c>
      <c r="Q78" s="203">
        <v>28</v>
      </c>
      <c r="R78" s="110" t="s">
        <v>34</v>
      </c>
      <c r="S78" s="203">
        <v>9</v>
      </c>
      <c r="T78" s="110"/>
      <c r="U78" s="220" t="str">
        <f>IF(Q78="","",IF(Q78=S78,"1",IF(Q78&gt;S78,"2","0")))</f>
        <v>2</v>
      </c>
      <c r="V78" s="221" t="s">
        <v>34</v>
      </c>
      <c r="W78" s="220" t="str">
        <f>IF(S78="","",IF(S78=Q78,"1",IF(S78&gt;Q78,"2","0")))</f>
        <v>0</v>
      </c>
      <c r="X78" s="221" t="str">
        <f t="shared" si="0"/>
        <v>2</v>
      </c>
      <c r="Y78" s="221" t="str">
        <f t="shared" si="1"/>
        <v>0</v>
      </c>
      <c r="Z78" s="138"/>
      <c r="AA78" s="138"/>
      <c r="AB78" s="138"/>
    </row>
    <row r="79" spans="1:28" s="111" customFormat="1" x14ac:dyDescent="0.2">
      <c r="A79" s="201"/>
      <c r="B79" s="218">
        <v>2</v>
      </c>
      <c r="C79" s="212" t="str">
        <f>T(C7)</f>
        <v>TSV Gärtringen 2</v>
      </c>
      <c r="D79" s="219" t="s">
        <v>102</v>
      </c>
      <c r="E79" s="212" t="str">
        <f>T(C5)</f>
        <v>TSV Malmsheim 2</v>
      </c>
      <c r="F79" s="212"/>
      <c r="G79" s="212"/>
      <c r="H79" s="212"/>
      <c r="I79" s="212"/>
      <c r="J79" s="212"/>
      <c r="K79" s="212"/>
      <c r="L79" s="212"/>
      <c r="M79" s="212"/>
      <c r="N79" s="212"/>
      <c r="O79" s="212"/>
      <c r="P79" s="212" t="str">
        <f>T(C6)</f>
        <v>TSV Gärtringen 1</v>
      </c>
      <c r="Q79" s="203">
        <v>14</v>
      </c>
      <c r="R79" s="110" t="s">
        <v>34</v>
      </c>
      <c r="S79" s="203">
        <v>22</v>
      </c>
      <c r="T79" s="110"/>
      <c r="U79" s="220" t="str">
        <f>IF(Q79="","",IF(Q79=S79,"1",IF(Q79&gt;S79,"2","0")))</f>
        <v>0</v>
      </c>
      <c r="V79" s="221" t="s">
        <v>34</v>
      </c>
      <c r="W79" s="220" t="str">
        <f>IF(S79="","",IF(S79=Q79,"1",IF(S79&gt;Q79,"2","0")))</f>
        <v>2</v>
      </c>
      <c r="X79" s="221" t="str">
        <f t="shared" si="0"/>
        <v>0</v>
      </c>
      <c r="Y79" s="221" t="str">
        <f t="shared" si="1"/>
        <v>2</v>
      </c>
      <c r="Z79" s="138"/>
      <c r="AA79" s="138"/>
      <c r="AB79" s="138"/>
    </row>
    <row r="80" spans="1:28" s="111" customFormat="1" x14ac:dyDescent="0.2">
      <c r="A80" s="201"/>
      <c r="B80" s="218"/>
      <c r="C80" s="212"/>
      <c r="D80" s="219"/>
      <c r="E80" s="212"/>
      <c r="F80" s="212"/>
      <c r="G80" s="212"/>
      <c r="H80" s="212"/>
      <c r="I80" s="212"/>
      <c r="J80" s="212"/>
      <c r="K80" s="212"/>
      <c r="L80" s="212"/>
      <c r="M80" s="212"/>
      <c r="N80" s="212"/>
      <c r="O80" s="212"/>
      <c r="P80" s="212"/>
      <c r="Q80" s="203"/>
      <c r="R80" s="110"/>
      <c r="S80" s="203"/>
      <c r="T80" s="110"/>
      <c r="U80" s="220"/>
      <c r="V80" s="221"/>
      <c r="W80" s="220"/>
      <c r="X80" s="221" t="str">
        <f t="shared" si="0"/>
        <v>0</v>
      </c>
      <c r="Y80" s="221" t="str">
        <f t="shared" si="1"/>
        <v>0</v>
      </c>
      <c r="Z80" s="138"/>
      <c r="AA80" s="138"/>
      <c r="AB80" s="138"/>
    </row>
    <row r="81" spans="1:28" s="111" customFormat="1" x14ac:dyDescent="0.2">
      <c r="A81" s="201"/>
      <c r="B81" s="203">
        <v>1</v>
      </c>
      <c r="C81" s="212" t="str">
        <f>T(C3)</f>
        <v>TSV Grafenau 2</v>
      </c>
      <c r="D81" s="219" t="s">
        <v>102</v>
      </c>
      <c r="E81" s="212" t="str">
        <f>T(C6)</f>
        <v>TSV Gärtringen 1</v>
      </c>
      <c r="F81" s="115"/>
      <c r="G81" s="115"/>
      <c r="H81" s="115"/>
      <c r="I81" s="115"/>
      <c r="J81" s="115"/>
      <c r="K81" s="115"/>
      <c r="L81" s="115"/>
      <c r="M81" s="115"/>
      <c r="N81" s="115"/>
      <c r="O81" s="115"/>
      <c r="P81" s="212" t="str">
        <f>T(C2)</f>
        <v>TSV Grafenau 1</v>
      </c>
      <c r="Q81" s="203">
        <v>15</v>
      </c>
      <c r="R81" s="110" t="s">
        <v>34</v>
      </c>
      <c r="S81" s="203">
        <v>25</v>
      </c>
      <c r="T81" s="110"/>
      <c r="U81" s="220" t="str">
        <f>IF(Q81="","",IF(Q81=S81,"1",IF(Q81&gt;S81,"2","0")))</f>
        <v>0</v>
      </c>
      <c r="V81" s="221" t="s">
        <v>34</v>
      </c>
      <c r="W81" s="220" t="str">
        <f>IF(S81="","",IF(S81=Q81,"1",IF(S81&gt;Q81,"2","0")))</f>
        <v>2</v>
      </c>
      <c r="X81" s="221" t="str">
        <f t="shared" si="0"/>
        <v>0</v>
      </c>
      <c r="Y81" s="221" t="str">
        <f t="shared" si="1"/>
        <v>2</v>
      </c>
      <c r="Z81" s="138"/>
      <c r="AA81" s="138"/>
      <c r="AB81" s="138"/>
    </row>
    <row r="82" spans="1:28" s="111" customFormat="1" x14ac:dyDescent="0.2">
      <c r="A82" s="201"/>
      <c r="B82" s="218">
        <v>2</v>
      </c>
      <c r="C82" s="212" t="str">
        <f>T(C8)</f>
        <v>TV Veringendorf</v>
      </c>
      <c r="D82" s="222" t="s">
        <v>102</v>
      </c>
      <c r="E82" s="212" t="str">
        <f>T(C4)</f>
        <v>TSV Malmsheim 1</v>
      </c>
      <c r="F82" s="115"/>
      <c r="G82" s="115"/>
      <c r="H82" s="115"/>
      <c r="I82" s="115"/>
      <c r="J82" s="115"/>
      <c r="K82" s="115"/>
      <c r="L82" s="115"/>
      <c r="M82" s="115"/>
      <c r="N82" s="115"/>
      <c r="O82" s="115"/>
      <c r="P82" s="115" t="str">
        <f>T(C5)</f>
        <v>TSV Malmsheim 2</v>
      </c>
      <c r="Q82" s="203">
        <v>19</v>
      </c>
      <c r="R82" s="110" t="s">
        <v>34</v>
      </c>
      <c r="S82" s="203">
        <v>31</v>
      </c>
      <c r="T82" s="110"/>
      <c r="U82" s="220" t="str">
        <f>IF(Q82="","",IF(Q82=S82,"1",IF(Q82&gt;S82,"2","0")))</f>
        <v>0</v>
      </c>
      <c r="V82" s="221" t="s">
        <v>34</v>
      </c>
      <c r="W82" s="220" t="str">
        <f>IF(S82="","",IF(S82=Q82,"1",IF(S82&gt;Q82,"2","0")))</f>
        <v>2</v>
      </c>
      <c r="X82" s="221" t="str">
        <f t="shared" si="0"/>
        <v>0</v>
      </c>
      <c r="Y82" s="221" t="str">
        <f t="shared" si="1"/>
        <v>2</v>
      </c>
      <c r="Z82" s="138"/>
      <c r="AA82" s="138"/>
      <c r="AB82" s="138"/>
    </row>
    <row r="83" spans="1:28" s="111" customFormat="1" x14ac:dyDescent="0.2">
      <c r="A83" s="201"/>
      <c r="B83" s="218"/>
      <c r="C83" s="212"/>
      <c r="D83" s="222"/>
      <c r="E83" s="212"/>
      <c r="F83" s="115"/>
      <c r="G83" s="115"/>
      <c r="H83" s="115"/>
      <c r="I83" s="115"/>
      <c r="J83" s="115"/>
      <c r="K83" s="115"/>
      <c r="L83" s="115"/>
      <c r="M83" s="115"/>
      <c r="N83" s="115"/>
      <c r="O83" s="115"/>
      <c r="P83" s="115"/>
      <c r="Q83" s="203"/>
      <c r="R83" s="110"/>
      <c r="S83" s="203"/>
      <c r="T83" s="110"/>
      <c r="U83" s="220"/>
      <c r="V83" s="221"/>
      <c r="W83" s="220"/>
      <c r="X83" s="221" t="str">
        <f t="shared" si="0"/>
        <v>0</v>
      </c>
      <c r="Y83" s="221" t="str">
        <f t="shared" si="1"/>
        <v>0</v>
      </c>
      <c r="Z83" s="138"/>
      <c r="AA83" s="138"/>
      <c r="AB83" s="138"/>
    </row>
    <row r="84" spans="1:28" s="111" customFormat="1" x14ac:dyDescent="0.2">
      <c r="A84" s="201"/>
      <c r="B84" s="226">
        <v>1</v>
      </c>
      <c r="C84" s="227" t="str">
        <f>T(C3)</f>
        <v>TSV Grafenau 2</v>
      </c>
      <c r="D84" s="228" t="s">
        <v>102</v>
      </c>
      <c r="E84" s="227" t="str">
        <f>T(C4)</f>
        <v>TSV Malmsheim 1</v>
      </c>
      <c r="F84" s="227"/>
      <c r="G84" s="227"/>
      <c r="H84" s="227"/>
      <c r="I84" s="227"/>
      <c r="J84" s="227"/>
      <c r="K84" s="227"/>
      <c r="L84" s="227"/>
      <c r="M84" s="227"/>
      <c r="N84" s="227"/>
      <c r="O84" s="227"/>
      <c r="P84" s="227" t="str">
        <f>T(C6)</f>
        <v>TSV Gärtringen 1</v>
      </c>
      <c r="Q84" s="203">
        <v>17</v>
      </c>
      <c r="R84" s="126" t="s">
        <v>34</v>
      </c>
      <c r="S84" s="203">
        <v>26</v>
      </c>
      <c r="T84" s="126"/>
      <c r="U84" s="229" t="str">
        <f>IF(Q84="","",IF(Q84=S84,"1",IF(Q84&gt;S84,"2","0")))</f>
        <v>0</v>
      </c>
      <c r="V84" s="230" t="s">
        <v>34</v>
      </c>
      <c r="W84" s="229" t="str">
        <f>IF(S84="","",IF(S84=Q84,"1",IF(S84&gt;Q84,"2","0")))</f>
        <v>2</v>
      </c>
      <c r="X84" s="221" t="str">
        <f t="shared" si="0"/>
        <v>0</v>
      </c>
      <c r="Y84" s="221" t="str">
        <f t="shared" si="1"/>
        <v>2</v>
      </c>
      <c r="Z84" s="138"/>
      <c r="AA84" s="138"/>
      <c r="AB84" s="138"/>
    </row>
    <row r="85" spans="1:28" s="111" customFormat="1" x14ac:dyDescent="0.2">
      <c r="A85" s="201"/>
      <c r="B85" s="226">
        <v>2</v>
      </c>
      <c r="C85" s="227" t="str">
        <f>T(C8)</f>
        <v>TV Veringendorf</v>
      </c>
      <c r="D85" s="228" t="s">
        <v>102</v>
      </c>
      <c r="E85" s="227" t="str">
        <f>T(C5)</f>
        <v>TSV Malmsheim 2</v>
      </c>
      <c r="F85" s="125"/>
      <c r="G85" s="125"/>
      <c r="H85" s="125"/>
      <c r="I85" s="125"/>
      <c r="J85" s="125"/>
      <c r="K85" s="125"/>
      <c r="L85" s="125"/>
      <c r="M85" s="125"/>
      <c r="N85" s="125"/>
      <c r="O85" s="125"/>
      <c r="P85" s="125" t="str">
        <f>T(C2)</f>
        <v>TSV Grafenau 1</v>
      </c>
      <c r="Q85" s="203">
        <v>13</v>
      </c>
      <c r="R85" s="126" t="s">
        <v>34</v>
      </c>
      <c r="S85" s="203">
        <v>25</v>
      </c>
      <c r="T85" s="126"/>
      <c r="U85" s="229" t="str">
        <f>IF(Q85="","",IF(Q85=S85,"1",IF(Q85&gt;S85,"2","0")))</f>
        <v>0</v>
      </c>
      <c r="V85" s="230" t="s">
        <v>34</v>
      </c>
      <c r="W85" s="229" t="str">
        <f>IF(S85="","",IF(S85=Q85,"1",IF(S85&gt;Q85,"2","0")))</f>
        <v>2</v>
      </c>
      <c r="X85" s="221" t="str">
        <f t="shared" ref="X85:X103" si="6">IF(U85="","0",U85)</f>
        <v>0</v>
      </c>
      <c r="Y85" s="221" t="str">
        <f t="shared" ref="Y85:Y103" si="7">IF(W85="","0",W85)</f>
        <v>2</v>
      </c>
      <c r="Z85" s="138"/>
      <c r="AA85" s="138"/>
      <c r="AB85" s="138"/>
    </row>
    <row r="86" spans="1:28" s="111" customFormat="1" x14ac:dyDescent="0.2">
      <c r="A86" s="201"/>
      <c r="B86" s="226"/>
      <c r="C86" s="227"/>
      <c r="D86" s="228"/>
      <c r="E86" s="227"/>
      <c r="F86" s="125"/>
      <c r="G86" s="125"/>
      <c r="H86" s="125"/>
      <c r="I86" s="125"/>
      <c r="J86" s="125"/>
      <c r="K86" s="125"/>
      <c r="L86" s="125"/>
      <c r="M86" s="125"/>
      <c r="N86" s="125"/>
      <c r="O86" s="125"/>
      <c r="P86" s="125"/>
      <c r="Q86" s="203"/>
      <c r="R86" s="126"/>
      <c r="S86" s="203"/>
      <c r="T86" s="126"/>
      <c r="U86" s="229" t="str">
        <f t="shared" ref="U86" si="8">IF(Q86="","",IF(Q86=S86,"1",IF(Q86&gt;S86,"2","0")))</f>
        <v/>
      </c>
      <c r="V86" s="230"/>
      <c r="W86" s="229" t="str">
        <f t="shared" ref="W86:W87" si="9">IF(S86="","",IF(S86=Q86,"1",IF(S86&gt;Q86,"2","0")))</f>
        <v/>
      </c>
      <c r="X86" s="221" t="str">
        <f t="shared" si="6"/>
        <v>0</v>
      </c>
      <c r="Y86" s="221" t="str">
        <f t="shared" si="7"/>
        <v>0</v>
      </c>
      <c r="Z86" s="138"/>
      <c r="AA86" s="138"/>
      <c r="AB86" s="138"/>
    </row>
    <row r="87" spans="1:28" s="111" customFormat="1" x14ac:dyDescent="0.2">
      <c r="A87" s="201"/>
      <c r="B87" s="226">
        <v>1</v>
      </c>
      <c r="C87" s="227" t="str">
        <f>T(C8)</f>
        <v>TV Veringendorf</v>
      </c>
      <c r="D87" s="228" t="s">
        <v>102</v>
      </c>
      <c r="E87" s="227" t="str">
        <f>T(C3)</f>
        <v>TSV Grafenau 2</v>
      </c>
      <c r="F87" s="125"/>
      <c r="G87" s="125"/>
      <c r="H87" s="125"/>
      <c r="I87" s="125"/>
      <c r="J87" s="125"/>
      <c r="K87" s="125"/>
      <c r="L87" s="125"/>
      <c r="M87" s="125"/>
      <c r="N87" s="125"/>
      <c r="O87" s="125"/>
      <c r="P87" s="125" t="str">
        <f>T(C4)</f>
        <v>TSV Malmsheim 1</v>
      </c>
      <c r="Q87" s="203">
        <v>25</v>
      </c>
      <c r="R87" s="126" t="s">
        <v>34</v>
      </c>
      <c r="S87" s="203">
        <v>26</v>
      </c>
      <c r="T87" s="126"/>
      <c r="U87" s="229" t="str">
        <f>IF(Q87="","",IF(Q87=S87,"1",IF(Q87&gt;S87,"2","0")))</f>
        <v>0</v>
      </c>
      <c r="V87" s="230" t="s">
        <v>34</v>
      </c>
      <c r="W87" s="229" t="str">
        <f t="shared" si="9"/>
        <v>2</v>
      </c>
      <c r="X87" s="221" t="str">
        <f t="shared" si="6"/>
        <v>0</v>
      </c>
      <c r="Y87" s="221" t="str">
        <f t="shared" si="7"/>
        <v>2</v>
      </c>
      <c r="Z87" s="138"/>
      <c r="AA87" s="138"/>
      <c r="AB87" s="138"/>
    </row>
    <row r="88" spans="1:28" s="164" customFormat="1" x14ac:dyDescent="0.2">
      <c r="A88" s="201"/>
      <c r="B88" s="226">
        <v>2</v>
      </c>
      <c r="C88" s="227" t="str">
        <f>T(C5)</f>
        <v>TSV Malmsheim 2</v>
      </c>
      <c r="D88" s="228" t="s">
        <v>102</v>
      </c>
      <c r="E88" s="227" t="str">
        <f>T(C2)</f>
        <v>TSV Grafenau 1</v>
      </c>
      <c r="F88" s="227"/>
      <c r="G88" s="227"/>
      <c r="H88" s="227"/>
      <c r="I88" s="227"/>
      <c r="J88" s="227"/>
      <c r="K88" s="227"/>
      <c r="L88" s="227"/>
      <c r="M88" s="227"/>
      <c r="N88" s="227"/>
      <c r="O88" s="227"/>
      <c r="P88" s="227" t="str">
        <f>T(C7)</f>
        <v>TSV Gärtringen 2</v>
      </c>
      <c r="Q88" s="203">
        <v>16</v>
      </c>
      <c r="R88" s="126" t="s">
        <v>34</v>
      </c>
      <c r="S88" s="203">
        <v>15</v>
      </c>
      <c r="T88" s="126"/>
      <c r="U88" s="229" t="str">
        <f>IF(Q88="","",IF(Q88=S88,"1",IF(Q88&gt;S88,"2","0")))</f>
        <v>2</v>
      </c>
      <c r="V88" s="230" t="s">
        <v>34</v>
      </c>
      <c r="W88" s="229" t="str">
        <f>IF(S88="","",IF(S88=Q88,"1",IF(S88&gt;Q88,"2","0")))</f>
        <v>0</v>
      </c>
      <c r="X88" s="221" t="str">
        <f t="shared" si="6"/>
        <v>2</v>
      </c>
      <c r="Y88" s="221" t="str">
        <f t="shared" si="7"/>
        <v>0</v>
      </c>
      <c r="Z88" s="214"/>
      <c r="AA88" s="138"/>
      <c r="AB88" s="214"/>
    </row>
    <row r="89" spans="1:28" s="164" customFormat="1" x14ac:dyDescent="0.2">
      <c r="A89" s="201"/>
      <c r="B89" s="226"/>
      <c r="C89" s="227"/>
      <c r="D89" s="228"/>
      <c r="E89" s="227"/>
      <c r="F89" s="227"/>
      <c r="G89" s="227"/>
      <c r="H89" s="227"/>
      <c r="I89" s="227"/>
      <c r="J89" s="227"/>
      <c r="K89" s="227"/>
      <c r="L89" s="227"/>
      <c r="M89" s="227"/>
      <c r="N89" s="227"/>
      <c r="O89" s="227"/>
      <c r="P89" s="227"/>
      <c r="Q89" s="203"/>
      <c r="R89" s="126"/>
      <c r="S89" s="203"/>
      <c r="T89" s="126"/>
      <c r="U89" s="229"/>
      <c r="V89" s="230"/>
      <c r="W89" s="229"/>
      <c r="X89" s="221" t="str">
        <f t="shared" si="6"/>
        <v>0</v>
      </c>
      <c r="Y89" s="221" t="str">
        <f t="shared" si="7"/>
        <v>0</v>
      </c>
      <c r="Z89" s="214"/>
      <c r="AA89" s="138"/>
      <c r="AB89" s="214"/>
    </row>
    <row r="90" spans="1:28" s="110" customFormat="1" x14ac:dyDescent="0.2">
      <c r="A90" s="201"/>
      <c r="B90" s="226">
        <v>1</v>
      </c>
      <c r="C90" s="227" t="str">
        <f>T(C6)</f>
        <v>TSV Gärtringen 1</v>
      </c>
      <c r="D90" s="228" t="s">
        <v>102</v>
      </c>
      <c r="E90" s="227" t="str">
        <f>T(C2)</f>
        <v>TSV Grafenau 1</v>
      </c>
      <c r="F90" s="227"/>
      <c r="G90" s="227"/>
      <c r="H90" s="227"/>
      <c r="I90" s="227"/>
      <c r="J90" s="227"/>
      <c r="K90" s="227"/>
      <c r="L90" s="227"/>
      <c r="M90" s="227"/>
      <c r="N90" s="227"/>
      <c r="O90" s="227"/>
      <c r="P90" s="227" t="str">
        <f>T(C3)</f>
        <v>TSV Grafenau 2</v>
      </c>
      <c r="Q90" s="203">
        <v>18</v>
      </c>
      <c r="R90" s="126" t="s">
        <v>34</v>
      </c>
      <c r="S90" s="203">
        <v>22</v>
      </c>
      <c r="T90" s="126"/>
      <c r="U90" s="229" t="str">
        <f>IF(Q90="","",IF(Q90=S90,"1",IF(Q90&gt;S90,"2","0")))</f>
        <v>0</v>
      </c>
      <c r="V90" s="230" t="s">
        <v>34</v>
      </c>
      <c r="W90" s="229" t="str">
        <f>IF(S90="","",IF(S90=Q90,"1",IF(S90&gt;Q90,"2","0")))</f>
        <v>2</v>
      </c>
      <c r="X90" s="221" t="str">
        <f t="shared" si="6"/>
        <v>0</v>
      </c>
      <c r="Y90" s="221" t="str">
        <f t="shared" si="7"/>
        <v>2</v>
      </c>
      <c r="Z90" s="223"/>
      <c r="AA90" s="138"/>
      <c r="AB90" s="223"/>
    </row>
    <row r="91" spans="1:28" s="110" customFormat="1" x14ac:dyDescent="0.2">
      <c r="A91" s="201"/>
      <c r="B91" s="226">
        <v>2</v>
      </c>
      <c r="C91" s="227" t="str">
        <f>T(C4)</f>
        <v>TSV Malmsheim 1</v>
      </c>
      <c r="D91" s="228" t="s">
        <v>102</v>
      </c>
      <c r="E91" s="227" t="str">
        <f>T(C7)</f>
        <v>TSV Gärtringen 2</v>
      </c>
      <c r="F91" s="227"/>
      <c r="G91" s="227"/>
      <c r="H91" s="227"/>
      <c r="I91" s="227"/>
      <c r="J91" s="227"/>
      <c r="K91" s="227"/>
      <c r="L91" s="227"/>
      <c r="M91" s="227"/>
      <c r="N91" s="227"/>
      <c r="O91" s="227"/>
      <c r="P91" s="227" t="str">
        <f>T(C5)</f>
        <v>TSV Malmsheim 2</v>
      </c>
      <c r="Q91" s="203">
        <v>26</v>
      </c>
      <c r="R91" s="126" t="s">
        <v>34</v>
      </c>
      <c r="S91" s="203">
        <v>19</v>
      </c>
      <c r="T91" s="126"/>
      <c r="U91" s="229" t="str">
        <f>IF(Q91="","",IF(Q91=S91,"1",IF(Q91&gt;S91,"2","0")))</f>
        <v>2</v>
      </c>
      <c r="V91" s="230" t="s">
        <v>34</v>
      </c>
      <c r="W91" s="229" t="str">
        <f>IF(S91="","",IF(S91=Q91,"1",IF(S91&gt;Q91,"2","0")))</f>
        <v>0</v>
      </c>
      <c r="X91" s="221" t="str">
        <f t="shared" si="6"/>
        <v>2</v>
      </c>
      <c r="Y91" s="221" t="str">
        <f t="shared" si="7"/>
        <v>0</v>
      </c>
      <c r="Z91" s="223"/>
      <c r="AA91" s="138"/>
      <c r="AB91" s="223"/>
    </row>
    <row r="92" spans="1:28" s="110" customFormat="1" x14ac:dyDescent="0.2">
      <c r="A92" s="201"/>
      <c r="B92" s="226"/>
      <c r="C92" s="227"/>
      <c r="D92" s="228"/>
      <c r="E92" s="227"/>
      <c r="F92" s="227"/>
      <c r="G92" s="227"/>
      <c r="H92" s="227"/>
      <c r="I92" s="227"/>
      <c r="J92" s="227"/>
      <c r="K92" s="227"/>
      <c r="L92" s="227"/>
      <c r="M92" s="227"/>
      <c r="N92" s="227"/>
      <c r="O92" s="227"/>
      <c r="P92" s="227"/>
      <c r="Q92" s="203"/>
      <c r="R92" s="126"/>
      <c r="S92" s="203"/>
      <c r="T92" s="126"/>
      <c r="U92" s="229"/>
      <c r="V92" s="230"/>
      <c r="W92" s="229"/>
      <c r="X92" s="221" t="str">
        <f t="shared" si="6"/>
        <v>0</v>
      </c>
      <c r="Y92" s="221" t="str">
        <f t="shared" si="7"/>
        <v>0</v>
      </c>
      <c r="Z92" s="223"/>
      <c r="AA92" s="138"/>
      <c r="AB92" s="223"/>
    </row>
    <row r="93" spans="1:28" x14ac:dyDescent="0.2">
      <c r="B93" s="226">
        <v>1</v>
      </c>
      <c r="C93" s="227" t="str">
        <f>T(C3)</f>
        <v>TSV Grafenau 2</v>
      </c>
      <c r="D93" s="228" t="s">
        <v>102</v>
      </c>
      <c r="E93" s="227" t="str">
        <f>T(C7)</f>
        <v>TSV Gärtringen 2</v>
      </c>
      <c r="F93" s="125"/>
      <c r="G93" s="125"/>
      <c r="H93" s="125"/>
      <c r="I93" s="125"/>
      <c r="J93" s="125"/>
      <c r="K93" s="125"/>
      <c r="L93" s="125"/>
      <c r="M93" s="125"/>
      <c r="N93" s="125"/>
      <c r="O93" s="125"/>
      <c r="P93" s="125" t="str">
        <f>T(C8)</f>
        <v>TV Veringendorf</v>
      </c>
      <c r="Q93" s="203">
        <v>19</v>
      </c>
      <c r="R93" s="126" t="s">
        <v>34</v>
      </c>
      <c r="S93" s="203">
        <v>24</v>
      </c>
      <c r="T93" s="126"/>
      <c r="U93" s="229" t="str">
        <f>IF(Q93="","",IF(Q93=S93,"1",IF(Q93&gt;S93,"2","0")))</f>
        <v>0</v>
      </c>
      <c r="V93" s="230" t="s">
        <v>34</v>
      </c>
      <c r="W93" s="229" t="str">
        <f>IF(S93="","",IF(S93=Q93,"1",IF(S93&gt;Q93,"2","0")))</f>
        <v>2</v>
      </c>
      <c r="X93" s="221" t="str">
        <f t="shared" si="6"/>
        <v>0</v>
      </c>
      <c r="Y93" s="221" t="str">
        <f t="shared" si="7"/>
        <v>2</v>
      </c>
      <c r="Z93" s="224"/>
      <c r="AA93" s="138"/>
      <c r="AB93" s="224"/>
    </row>
    <row r="94" spans="1:28" x14ac:dyDescent="0.2">
      <c r="B94" s="226">
        <v>2</v>
      </c>
      <c r="C94" s="227" t="str">
        <f>T(C5)</f>
        <v>TSV Malmsheim 2</v>
      </c>
      <c r="D94" s="228" t="s">
        <v>102</v>
      </c>
      <c r="E94" s="227" t="str">
        <f>T(C6)</f>
        <v>TSV Gärtringen 1</v>
      </c>
      <c r="F94" s="125"/>
      <c r="G94" s="125"/>
      <c r="H94" s="125"/>
      <c r="I94" s="125"/>
      <c r="J94" s="125"/>
      <c r="K94" s="125"/>
      <c r="L94" s="125"/>
      <c r="M94" s="125"/>
      <c r="N94" s="125"/>
      <c r="O94" s="125"/>
      <c r="P94" s="227" t="str">
        <f>T(C4)</f>
        <v>TSV Malmsheim 1</v>
      </c>
      <c r="Q94" s="203">
        <v>16</v>
      </c>
      <c r="R94" s="126" t="s">
        <v>34</v>
      </c>
      <c r="S94" s="203">
        <v>18</v>
      </c>
      <c r="T94" s="126"/>
      <c r="U94" s="229" t="str">
        <f>IF(Q94="","",IF(Q94=S94,"1",IF(Q94&gt;S94,"2","0")))</f>
        <v>0</v>
      </c>
      <c r="V94" s="230" t="s">
        <v>34</v>
      </c>
      <c r="W94" s="229" t="str">
        <f>IF(S94="","",IF(S94=Q94,"1",IF(S94&gt;Q94,"2","0")))</f>
        <v>2</v>
      </c>
      <c r="X94" s="221" t="str">
        <f t="shared" si="6"/>
        <v>0</v>
      </c>
      <c r="Y94" s="221" t="str">
        <f t="shared" si="7"/>
        <v>2</v>
      </c>
      <c r="Z94" s="224"/>
      <c r="AA94" s="138"/>
      <c r="AB94" s="224"/>
    </row>
    <row r="95" spans="1:28" x14ac:dyDescent="0.2">
      <c r="B95" s="226"/>
      <c r="C95" s="227"/>
      <c r="D95" s="234"/>
      <c r="E95" s="227"/>
      <c r="F95" s="125"/>
      <c r="G95" s="125"/>
      <c r="H95" s="125"/>
      <c r="I95" s="125"/>
      <c r="J95" s="125"/>
      <c r="K95" s="125"/>
      <c r="L95" s="125"/>
      <c r="M95" s="125"/>
      <c r="N95" s="125"/>
      <c r="O95" s="125"/>
      <c r="P95" s="227"/>
      <c r="R95" s="126"/>
      <c r="T95" s="126"/>
      <c r="U95" s="229"/>
      <c r="V95" s="230"/>
      <c r="W95" s="229"/>
      <c r="X95" s="221" t="str">
        <f t="shared" si="6"/>
        <v>0</v>
      </c>
      <c r="Y95" s="221" t="str">
        <f t="shared" si="7"/>
        <v>0</v>
      </c>
      <c r="Z95" s="224"/>
      <c r="AA95" s="138"/>
      <c r="AB95" s="224"/>
    </row>
    <row r="96" spans="1:28" x14ac:dyDescent="0.2">
      <c r="B96" s="226">
        <v>1</v>
      </c>
      <c r="C96" s="227" t="str">
        <f>T(C5)</f>
        <v>TSV Malmsheim 2</v>
      </c>
      <c r="D96" s="228" t="s">
        <v>102</v>
      </c>
      <c r="E96" s="227" t="str">
        <f>T(C3)</f>
        <v>TSV Grafenau 2</v>
      </c>
      <c r="F96" s="125"/>
      <c r="G96" s="125"/>
      <c r="H96" s="125"/>
      <c r="I96" s="125"/>
      <c r="J96" s="125"/>
      <c r="K96" s="125"/>
      <c r="L96" s="125"/>
      <c r="M96" s="125"/>
      <c r="N96" s="125"/>
      <c r="O96" s="125"/>
      <c r="P96" s="227" t="str">
        <f>T(C2)</f>
        <v>TSV Grafenau 1</v>
      </c>
      <c r="Q96" s="203">
        <v>23</v>
      </c>
      <c r="R96" s="126" t="s">
        <v>34</v>
      </c>
      <c r="S96" s="203">
        <v>14</v>
      </c>
      <c r="T96" s="126"/>
      <c r="U96" s="229" t="str">
        <f>IF(Q96="","",IF(Q96=S96,"1",IF(Q96&gt;S96,"2","0")))</f>
        <v>2</v>
      </c>
      <c r="V96" s="230" t="s">
        <v>34</v>
      </c>
      <c r="W96" s="229" t="str">
        <f>IF(S96="","",IF(S96=Q96,"1",IF(S96&gt;Q96,"2","0")))</f>
        <v>0</v>
      </c>
      <c r="X96" s="221" t="str">
        <f t="shared" si="6"/>
        <v>2</v>
      </c>
      <c r="Y96" s="221" t="str">
        <f t="shared" si="7"/>
        <v>0</v>
      </c>
      <c r="Z96" s="224"/>
      <c r="AA96" s="138"/>
      <c r="AB96" s="224"/>
    </row>
    <row r="97" spans="2:28" x14ac:dyDescent="0.2">
      <c r="B97" s="226">
        <v>2</v>
      </c>
      <c r="C97" s="227" t="str">
        <f>T(C8)</f>
        <v>TV Veringendorf</v>
      </c>
      <c r="D97" s="234" t="s">
        <v>102</v>
      </c>
      <c r="E97" s="227" t="str">
        <f>T(C6)</f>
        <v>TSV Gärtringen 1</v>
      </c>
      <c r="F97" s="125"/>
      <c r="G97" s="125"/>
      <c r="H97" s="125"/>
      <c r="I97" s="125"/>
      <c r="J97" s="125"/>
      <c r="K97" s="125"/>
      <c r="L97" s="125"/>
      <c r="M97" s="125"/>
      <c r="N97" s="125"/>
      <c r="O97" s="125"/>
      <c r="P97" s="125" t="str">
        <f>T(C7)</f>
        <v>TSV Gärtringen 2</v>
      </c>
      <c r="Q97" s="203">
        <v>15</v>
      </c>
      <c r="R97" s="126" t="s">
        <v>34</v>
      </c>
      <c r="S97" s="203">
        <v>28</v>
      </c>
      <c r="T97" s="126"/>
      <c r="U97" s="229" t="str">
        <f>IF(Q97="","",IF(Q97=S97,"1",IF(Q97&gt;S97,"2","0")))</f>
        <v>0</v>
      </c>
      <c r="V97" s="230" t="s">
        <v>34</v>
      </c>
      <c r="W97" s="229" t="str">
        <f>IF(S97="","",IF(S97=Q97,"1",IF(S97&gt;Q97,"2","0")))</f>
        <v>2</v>
      </c>
      <c r="X97" s="221" t="str">
        <f t="shared" si="6"/>
        <v>0</v>
      </c>
      <c r="Y97" s="221" t="str">
        <f t="shared" si="7"/>
        <v>2</v>
      </c>
      <c r="Z97" s="224"/>
      <c r="AA97" s="138"/>
      <c r="AB97" s="224"/>
    </row>
    <row r="98" spans="2:28" x14ac:dyDescent="0.2">
      <c r="B98" s="226"/>
      <c r="C98" s="227"/>
      <c r="D98" s="234"/>
      <c r="E98" s="227"/>
      <c r="F98" s="125"/>
      <c r="G98" s="125"/>
      <c r="H98" s="125"/>
      <c r="I98" s="125"/>
      <c r="J98" s="125"/>
      <c r="K98" s="125"/>
      <c r="L98" s="125"/>
      <c r="M98" s="125"/>
      <c r="N98" s="125"/>
      <c r="O98" s="125"/>
      <c r="P98" s="125"/>
      <c r="R98" s="126"/>
      <c r="T98" s="126"/>
      <c r="U98" s="229"/>
      <c r="V98" s="230"/>
      <c r="W98" s="229"/>
      <c r="X98" s="221" t="str">
        <f t="shared" si="6"/>
        <v>0</v>
      </c>
      <c r="Y98" s="221" t="str">
        <f t="shared" si="7"/>
        <v>0</v>
      </c>
      <c r="Z98" s="224"/>
      <c r="AA98" s="138"/>
      <c r="AB98" s="224"/>
    </row>
    <row r="99" spans="2:28" x14ac:dyDescent="0.2">
      <c r="B99" s="226">
        <v>2</v>
      </c>
      <c r="C99" s="227" t="str">
        <f>T(C6)</f>
        <v>TSV Gärtringen 1</v>
      </c>
      <c r="D99" s="228" t="s">
        <v>102</v>
      </c>
      <c r="E99" s="227" t="str">
        <f>T(C4)</f>
        <v>TSV Malmsheim 1</v>
      </c>
      <c r="F99" s="125"/>
      <c r="G99" s="125"/>
      <c r="H99" s="125"/>
      <c r="I99" s="125"/>
      <c r="J99" s="125"/>
      <c r="K99" s="125"/>
      <c r="L99" s="125"/>
      <c r="M99" s="125"/>
      <c r="N99" s="125"/>
      <c r="O99" s="125"/>
      <c r="P99" s="227" t="str">
        <f>T(C8)</f>
        <v>TV Veringendorf</v>
      </c>
      <c r="Q99" s="203">
        <v>27</v>
      </c>
      <c r="R99" s="126" t="s">
        <v>34</v>
      </c>
      <c r="S99" s="203">
        <v>20</v>
      </c>
      <c r="T99" s="126"/>
      <c r="U99" s="229" t="str">
        <f>IF(Q99="","",IF(Q99=S99,"1",IF(Q99&gt;S99,"2","0")))</f>
        <v>2</v>
      </c>
      <c r="V99" s="230" t="s">
        <v>34</v>
      </c>
      <c r="W99" s="229" t="str">
        <f>IF(S99="","",IF(S99=Q99,"1",IF(S99&gt;Q99,"2","0")))</f>
        <v>0</v>
      </c>
      <c r="X99" s="221" t="str">
        <f t="shared" si="6"/>
        <v>2</v>
      </c>
      <c r="Y99" s="221" t="str">
        <f t="shared" si="7"/>
        <v>0</v>
      </c>
      <c r="Z99" s="224"/>
      <c r="AA99" s="138"/>
      <c r="AB99" s="224"/>
    </row>
    <row r="100" spans="2:28" x14ac:dyDescent="0.2">
      <c r="B100" s="236">
        <v>1</v>
      </c>
      <c r="C100" s="237" t="str">
        <f>T(C7)</f>
        <v>TSV Gärtringen 2</v>
      </c>
      <c r="D100" s="238" t="s">
        <v>102</v>
      </c>
      <c r="E100" s="237" t="str">
        <f>T(C2)</f>
        <v>TSV Grafenau 1</v>
      </c>
      <c r="F100" s="129"/>
      <c r="G100" s="129"/>
      <c r="H100" s="129"/>
      <c r="I100" s="129"/>
      <c r="J100" s="129"/>
      <c r="K100" s="129"/>
      <c r="L100" s="129"/>
      <c r="M100" s="129"/>
      <c r="N100" s="129"/>
      <c r="O100" s="129"/>
      <c r="P100" s="237" t="str">
        <f>T(C3)</f>
        <v>TSV Grafenau 2</v>
      </c>
      <c r="Q100" s="203">
        <v>17</v>
      </c>
      <c r="R100" s="134" t="s">
        <v>34</v>
      </c>
      <c r="S100" s="203">
        <v>25</v>
      </c>
      <c r="T100" s="134"/>
      <c r="U100" s="229" t="str">
        <f>IF(Q100="","",IF(Q100=S100,"1",IF(Q100&gt;S100,"2","0")))</f>
        <v>0</v>
      </c>
      <c r="V100" s="230" t="s">
        <v>34</v>
      </c>
      <c r="W100" s="229" t="str">
        <f>IF(S100="","",IF(S100=Q100,"1",IF(S100&gt;Q100,"2","0")))</f>
        <v>2</v>
      </c>
      <c r="X100" s="221" t="str">
        <f t="shared" si="6"/>
        <v>0</v>
      </c>
      <c r="Y100" s="221" t="str">
        <f t="shared" si="7"/>
        <v>2</v>
      </c>
      <c r="Z100" s="224"/>
      <c r="AA100" s="138"/>
      <c r="AB100" s="224"/>
    </row>
    <row r="101" spans="2:28" x14ac:dyDescent="0.2">
      <c r="B101" s="218"/>
      <c r="C101" s="212"/>
      <c r="D101" s="219"/>
      <c r="F101" s="115"/>
      <c r="G101" s="115"/>
      <c r="H101" s="115"/>
      <c r="I101" s="115"/>
      <c r="J101" s="115"/>
      <c r="K101" s="115"/>
      <c r="L101" s="115"/>
      <c r="M101" s="115"/>
      <c r="N101" s="115"/>
      <c r="O101" s="115"/>
      <c r="P101" s="212"/>
      <c r="R101" s="110"/>
      <c r="T101" s="110"/>
      <c r="U101" s="229" t="str">
        <f t="shared" ref="U101:U102" si="10">IF(Q101="","",IF(Q101=S101,"1",IF(Q101&gt;S101,"2","0")))</f>
        <v/>
      </c>
      <c r="V101" s="221"/>
      <c r="W101" s="229" t="str">
        <f t="shared" ref="W101:W102" si="11">IF(S101="","",IF(S101=Q101,"1",IF(S101&gt;Q101,"2","0")))</f>
        <v/>
      </c>
      <c r="X101" s="221" t="str">
        <f t="shared" si="6"/>
        <v>0</v>
      </c>
      <c r="Y101" s="221" t="str">
        <f t="shared" si="7"/>
        <v>0</v>
      </c>
      <c r="Z101" s="224"/>
      <c r="AA101" s="138"/>
      <c r="AB101" s="224"/>
    </row>
    <row r="102" spans="2:28" x14ac:dyDescent="0.2">
      <c r="B102" s="218">
        <v>1</v>
      </c>
      <c r="C102" s="212" t="str">
        <f>T(C8)</f>
        <v>TV Veringendorf</v>
      </c>
      <c r="D102" s="222" t="s">
        <v>102</v>
      </c>
      <c r="E102" s="212" t="str">
        <f>T(C7)</f>
        <v>TSV Gärtringen 2</v>
      </c>
      <c r="F102" s="115"/>
      <c r="G102" s="115"/>
      <c r="H102" s="115"/>
      <c r="I102" s="115"/>
      <c r="J102" s="115"/>
      <c r="K102" s="115"/>
      <c r="L102" s="115"/>
      <c r="M102" s="115"/>
      <c r="N102" s="115"/>
      <c r="O102" s="115"/>
      <c r="P102" s="115" t="str">
        <f>T(C4)</f>
        <v>TSV Malmsheim 1</v>
      </c>
      <c r="Q102" s="203">
        <v>20</v>
      </c>
      <c r="R102" s="203" t="s">
        <v>34</v>
      </c>
      <c r="S102" s="203">
        <v>25</v>
      </c>
      <c r="T102" s="110"/>
      <c r="U102" s="229" t="str">
        <f t="shared" si="10"/>
        <v>0</v>
      </c>
      <c r="V102" s="223" t="s">
        <v>34</v>
      </c>
      <c r="W102" s="229" t="str">
        <f t="shared" si="11"/>
        <v>2</v>
      </c>
      <c r="X102" s="221" t="str">
        <f t="shared" si="6"/>
        <v>0</v>
      </c>
      <c r="Y102" s="221" t="str">
        <f t="shared" si="7"/>
        <v>2</v>
      </c>
      <c r="Z102" s="224"/>
      <c r="AA102" s="138"/>
      <c r="AB102" s="224"/>
    </row>
    <row r="103" spans="2:28" x14ac:dyDescent="0.2">
      <c r="U103" s="221"/>
      <c r="V103" s="221"/>
      <c r="W103" s="221"/>
      <c r="X103" s="221" t="str">
        <f t="shared" si="6"/>
        <v>0</v>
      </c>
      <c r="Y103" s="221" t="str">
        <f t="shared" si="7"/>
        <v>0</v>
      </c>
      <c r="Z103" s="224"/>
      <c r="AA103" s="224"/>
      <c r="AB103" s="224"/>
    </row>
    <row r="104" spans="2:28" x14ac:dyDescent="0.2">
      <c r="U104" s="221"/>
      <c r="V104" s="221"/>
      <c r="W104" s="221"/>
      <c r="X104" s="221"/>
      <c r="Y104" s="221"/>
      <c r="Z104" s="224"/>
      <c r="AA104" s="224"/>
      <c r="AB104" s="224"/>
    </row>
  </sheetData>
  <conditionalFormatting sqref="A105:Y111">
    <cfRule type="cellIs" dxfId="2" priority="1" operator="equal">
      <formula>"f"</formula>
    </cfRule>
  </conditionalFormatting>
  <pageMargins left="0.35433070866141736" right="0.23622047244094491" top="0.59055118110236227" bottom="0.62992125984251968" header="0.27559055118110237" footer="0.47244094488188981"/>
  <pageSetup paperSize="9" orientation="portrait" r:id="rId1"/>
  <headerFooter alignWithMargins="0">
    <oddFooter>&amp;CErstellt von Olaf Niemann &amp;D&amp;RSeite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W74"/>
  <sheetViews>
    <sheetView view="pageLayout" zoomScaleNormal="100" workbookViewId="0">
      <selection activeCell="C2" sqref="C2:C7"/>
    </sheetView>
  </sheetViews>
  <sheetFormatPr baseColWidth="10" defaultRowHeight="12.75" x14ac:dyDescent="0.2"/>
  <cols>
    <col min="1" max="1" width="8.140625" style="152" customWidth="1"/>
    <col min="2" max="2" width="6.5703125" style="44" customWidth="1"/>
    <col min="3" max="3" width="19.7109375" style="11" customWidth="1"/>
    <col min="4" max="4" width="2.5703125" style="11" customWidth="1"/>
    <col min="5" max="5" width="2.5703125" style="2" customWidth="1"/>
    <col min="6" max="13" width="2.5703125" style="11" customWidth="1"/>
    <col min="14" max="14" width="18.28515625" style="11" customWidth="1"/>
    <col min="15" max="15" width="4.85546875" style="11" customWidth="1"/>
    <col min="16" max="16" width="1.140625" style="11" customWidth="1"/>
    <col min="17" max="17" width="4.85546875" style="11" customWidth="1"/>
    <col min="18" max="18" width="0.85546875" style="11" customWidth="1"/>
    <col min="19" max="19" width="3" style="11" customWidth="1"/>
    <col min="20" max="20" width="2" style="11" customWidth="1"/>
    <col min="21" max="21" width="3" style="11" customWidth="1"/>
    <col min="22" max="22" width="3.28515625" style="11" hidden="1" customWidth="1"/>
    <col min="23" max="23" width="3.42578125" style="11" hidden="1" customWidth="1"/>
  </cols>
  <sheetData>
    <row r="1" spans="1:23" x14ac:dyDescent="0.2">
      <c r="D1" s="6"/>
      <c r="E1" s="12"/>
      <c r="F1" s="12"/>
      <c r="G1" s="12"/>
      <c r="H1" s="12"/>
      <c r="I1" s="12"/>
      <c r="J1" s="12"/>
      <c r="K1" s="12"/>
      <c r="L1" s="12"/>
      <c r="M1" s="12"/>
      <c r="N1"/>
      <c r="O1" s="6"/>
      <c r="P1" s="6" t="s">
        <v>13</v>
      </c>
      <c r="Q1" s="6"/>
      <c r="S1" s="6"/>
      <c r="T1" s="6" t="s">
        <v>33</v>
      </c>
      <c r="U1" s="6"/>
    </row>
    <row r="2" spans="1:23" s="12" customFormat="1" x14ac:dyDescent="0.2">
      <c r="A2" s="102" t="s">
        <v>43</v>
      </c>
      <c r="B2" s="76"/>
      <c r="C2" s="245" t="s">
        <v>119</v>
      </c>
      <c r="D2" s="66" t="str">
        <f>$S$19</f>
        <v>0</v>
      </c>
      <c r="E2" s="153" t="str">
        <f>$S$23</f>
        <v>2</v>
      </c>
      <c r="F2" s="66" t="str">
        <f>$U$29</f>
        <v>0</v>
      </c>
      <c r="G2" s="66" t="str">
        <f>$U$31</f>
        <v>2</v>
      </c>
      <c r="H2" s="66" t="str">
        <f>$U$40</f>
        <v>2</v>
      </c>
      <c r="I2" s="66" t="str">
        <f>$S$52</f>
        <v>0</v>
      </c>
      <c r="J2" s="66" t="str">
        <f>$S$56</f>
        <v>2</v>
      </c>
      <c r="K2" s="66" t="str">
        <f>$U$62</f>
        <v>0</v>
      </c>
      <c r="L2" s="66" t="str">
        <f>$S$64</f>
        <v>0</v>
      </c>
      <c r="M2" s="66" t="str">
        <f>$U$73</f>
        <v>2</v>
      </c>
      <c r="N2" s="11"/>
      <c r="O2" s="11">
        <f>IF(O19="","",SUM($O$19+$O$23+$Q$29+$Q$31+$Q$40+$O$52+$O$56+$Q$62+$Q$64+$Q$73))</f>
        <v>237</v>
      </c>
      <c r="P2" s="11" t="s">
        <v>34</v>
      </c>
      <c r="Q2" s="11">
        <f>IF(O19="","",SUM($Q$19+$Q$23+$O$29+$O$31+$O$40+$Q$52+$Q$56+$O$62+$O$64+$O$73))</f>
        <v>158</v>
      </c>
      <c r="R2" s="11"/>
      <c r="S2" s="11">
        <f>IF(O19="","",SUM(V19+V23+W29+W31+W40+V52+V56+W62+W64+W73))</f>
        <v>12</v>
      </c>
      <c r="T2" s="11" t="s">
        <v>34</v>
      </c>
      <c r="U2" s="11">
        <f>IF(O19="","",SUM(W19+W23+V29+V31+V40+W52+W56+V62+V64+V73))</f>
        <v>8</v>
      </c>
      <c r="V2" s="6"/>
      <c r="W2" s="6"/>
    </row>
    <row r="3" spans="1:23" s="12" customFormat="1" x14ac:dyDescent="0.2">
      <c r="A3" s="102" t="s">
        <v>42</v>
      </c>
      <c r="B3" s="76"/>
      <c r="C3" s="243" t="s">
        <v>98</v>
      </c>
      <c r="D3" s="66" t="str">
        <f>$U$19</f>
        <v>2</v>
      </c>
      <c r="E3" s="153" t="str">
        <f>$S$25</f>
        <v>2</v>
      </c>
      <c r="F3" s="66" t="str">
        <f>$S$28</f>
        <v>2</v>
      </c>
      <c r="G3" s="66" t="str">
        <f>$S$34</f>
        <v>2</v>
      </c>
      <c r="H3" s="66" t="str">
        <f>$U$37</f>
        <v>0</v>
      </c>
      <c r="I3" s="66" t="str">
        <f>$U$52</f>
        <v>2</v>
      </c>
      <c r="J3" s="66" t="str">
        <f>$S$58</f>
        <v>2</v>
      </c>
      <c r="K3" s="66" t="str">
        <f>$S$61</f>
        <v>2</v>
      </c>
      <c r="L3" s="66" t="str">
        <f>$S$67</f>
        <v>2</v>
      </c>
      <c r="M3" s="66" t="str">
        <f>$U$70</f>
        <v>1</v>
      </c>
      <c r="N3" s="11"/>
      <c r="O3" s="11">
        <f>IF(O19="","",SUM($Q$19+$O$25+$O$28+$O$34+$Q$37+$Q$52+$O$58+$O$61+$O$67+$Q$70))</f>
        <v>243</v>
      </c>
      <c r="P3" s="11" t="s">
        <v>34</v>
      </c>
      <c r="Q3" s="11">
        <f>IF(O19="","",SUM($O$19+$Q$25+$Q$28+$Q$34+$O$37+$O$52+$Q$58+$Q$61+$Q$67+$O$70))</f>
        <v>168</v>
      </c>
      <c r="R3" s="11"/>
      <c r="S3" s="11">
        <f>IF(O19="","",SUM(W19+V25+V28+V34+W37+W52+V58+V61+V67+W70))</f>
        <v>17</v>
      </c>
      <c r="T3" s="11" t="s">
        <v>34</v>
      </c>
      <c r="U3" s="11">
        <f>IF(O19="","",SUM(V19+W25+W28+W34+V37+V52+W58+W61+W67+V70))</f>
        <v>3</v>
      </c>
      <c r="V3" s="6"/>
      <c r="W3" s="6"/>
    </row>
    <row r="4" spans="1:23" s="12" customFormat="1" x14ac:dyDescent="0.2">
      <c r="A4" s="102"/>
      <c r="B4" s="76"/>
      <c r="C4" s="115" t="s">
        <v>112</v>
      </c>
      <c r="D4" s="66" t="str">
        <f>$S$20</f>
        <v>0</v>
      </c>
      <c r="E4" s="153" t="str">
        <f>$U$23</f>
        <v>0</v>
      </c>
      <c r="F4" s="66" t="str">
        <f>$U$28</f>
        <v>0</v>
      </c>
      <c r="G4" s="66" t="str">
        <f>$S$32</f>
        <v>1</v>
      </c>
      <c r="H4" s="66" t="str">
        <f>$U$38</f>
        <v>0</v>
      </c>
      <c r="I4" s="66" t="str">
        <f>$S$53</f>
        <v>0</v>
      </c>
      <c r="J4" s="66" t="str">
        <f>$U$56</f>
        <v>0</v>
      </c>
      <c r="K4" s="66" t="str">
        <f>$U$61</f>
        <v>0</v>
      </c>
      <c r="L4" s="66" t="str">
        <f>$S$65</f>
        <v>0</v>
      </c>
      <c r="M4" s="66" t="str">
        <f>$U$71</f>
        <v>2</v>
      </c>
      <c r="N4" s="11"/>
      <c r="O4" s="11">
        <f>IF(O19="","",SUM($O$20+$Q$23+$Q$28+$O$32+$Q$38+$O$53+$Q$56+$Q$61+$O$65+$Q$71))</f>
        <v>166</v>
      </c>
      <c r="P4" s="11" t="s">
        <v>34</v>
      </c>
      <c r="Q4" s="11">
        <f>IF(O19="","",SUM($Q$20+$O$23+$O$28+$Q$32+$O$38+$Q$53+$O$56+$O$61+$Q$65+$O$71))</f>
        <v>243</v>
      </c>
      <c r="R4" s="6"/>
      <c r="S4" s="11">
        <f>IF(O19="","",SUM(V20+W23+W28+V32+W38+V53+W56+W61+V65+W71))</f>
        <v>3</v>
      </c>
      <c r="T4" s="11" t="s">
        <v>34</v>
      </c>
      <c r="U4" s="11">
        <f>IF(O19="","",SUM(W20+V23+V28+W32+V38+W53+V56+V61+W65+V71))</f>
        <v>17</v>
      </c>
      <c r="V4" s="6"/>
      <c r="W4" s="6"/>
    </row>
    <row r="5" spans="1:23" s="12" customFormat="1" x14ac:dyDescent="0.2">
      <c r="A5" s="102"/>
      <c r="B5" s="76"/>
      <c r="C5" s="247" t="s">
        <v>129</v>
      </c>
      <c r="D5" s="66" t="str">
        <f>$U$20</f>
        <v>2</v>
      </c>
      <c r="E5" s="153" t="str">
        <f>$U$26</f>
        <v>2</v>
      </c>
      <c r="F5" s="66" t="str">
        <f>$S$29</f>
        <v>2</v>
      </c>
      <c r="G5" s="66" t="str">
        <f>$S$35</f>
        <v>2</v>
      </c>
      <c r="H5" s="66" t="str">
        <f>$S$37</f>
        <v>2</v>
      </c>
      <c r="I5" s="66" t="str">
        <f>$U$53</f>
        <v>2</v>
      </c>
      <c r="J5" s="66" t="str">
        <f>$U$59</f>
        <v>2</v>
      </c>
      <c r="K5" s="66" t="str">
        <f>$S$62</f>
        <v>2</v>
      </c>
      <c r="L5" s="66" t="str">
        <f>$S$68</f>
        <v>2</v>
      </c>
      <c r="M5" s="66" t="str">
        <f>$S$70</f>
        <v>1</v>
      </c>
      <c r="N5" s="11"/>
      <c r="O5" s="11">
        <f>IF(O19="","",SUM($Q$20+$Q$26+$O$29+$O$35+$O$37+$Q$53+$Q$59+$O$62+$O$68+$O$70))</f>
        <v>246</v>
      </c>
      <c r="P5" s="11" t="s">
        <v>34</v>
      </c>
      <c r="Q5" s="11">
        <f>IF(O19="","",SUM($O$20+$O$26+$Q$29+$Q$35+$Q$37+$O$53+$O$59+$Q$62+$Q$68+$Q$70))</f>
        <v>125</v>
      </c>
      <c r="R5" s="6"/>
      <c r="S5" s="11">
        <f>IF(O19="","",SUM(W20+W26+V29+V35+V37+W53+W59+V62+V68+V70))</f>
        <v>19</v>
      </c>
      <c r="T5" s="11" t="s">
        <v>34</v>
      </c>
      <c r="U5" s="11">
        <f>IF(O19="","",SUM(V20+V26+W29+W35+W37+V53+V59+W62+W68+W70))</f>
        <v>1</v>
      </c>
      <c r="V5" s="6"/>
      <c r="W5" s="6"/>
    </row>
    <row r="6" spans="1:23" s="12" customFormat="1" x14ac:dyDescent="0.2">
      <c r="A6" s="102"/>
      <c r="B6" s="76"/>
      <c r="C6" s="112" t="s">
        <v>130</v>
      </c>
      <c r="D6" s="66" t="str">
        <f>$S$22</f>
        <v>2</v>
      </c>
      <c r="E6" s="153" t="str">
        <f>$U$25</f>
        <v>0</v>
      </c>
      <c r="F6" s="66" t="str">
        <f>$S$31</f>
        <v>0</v>
      </c>
      <c r="G6" s="66" t="str">
        <f>$U$35</f>
        <v>0</v>
      </c>
      <c r="H6" s="66" t="str">
        <f>$S$38</f>
        <v>2</v>
      </c>
      <c r="I6" s="66" t="str">
        <f>$S$55</f>
        <v>0</v>
      </c>
      <c r="J6" s="66" t="str">
        <f>$U$58</f>
        <v>0</v>
      </c>
      <c r="K6" s="66" t="str">
        <f>$S$64</f>
        <v>0</v>
      </c>
      <c r="L6" s="66" t="str">
        <f>$U$68</f>
        <v>0</v>
      </c>
      <c r="M6" s="66" t="str">
        <f>$S$71</f>
        <v>0</v>
      </c>
      <c r="N6" s="11"/>
      <c r="O6" s="11">
        <f>IF(O19="","",SUM($O$22+$Q$25+$O$31+$Q$35+$O$38+$O$55+$Q$58+$O$64+$Q$68+$O$71))</f>
        <v>150</v>
      </c>
      <c r="P6" s="11" t="s">
        <v>34</v>
      </c>
      <c r="Q6" s="11">
        <f>IF(O19="","",SUM($Q$22+$O$25+$Q$31+$O$35+$Q$38+$Q$55+$O$58+$Q$64+$O$68+$Q$71))</f>
        <v>290</v>
      </c>
      <c r="R6" s="6"/>
      <c r="S6" s="11">
        <f>IF(O19="","",SUM(V22+W25+V31+W35+V38+V55+W58+V64+W68+V71))</f>
        <v>4</v>
      </c>
      <c r="T6" s="11" t="s">
        <v>34</v>
      </c>
      <c r="U6" s="11">
        <f>IF(O19="","",SUM(W22+V25+W31+V35+W38+W55+V58+W64+V68+W71))</f>
        <v>16</v>
      </c>
      <c r="V6" s="6"/>
      <c r="W6" s="6"/>
    </row>
    <row r="7" spans="1:23" s="12" customFormat="1" x14ac:dyDescent="0.2">
      <c r="A7" s="102"/>
      <c r="B7" s="76"/>
      <c r="C7" s="112" t="s">
        <v>131</v>
      </c>
      <c r="D7" s="66" t="str">
        <f>$U$22</f>
        <v>0</v>
      </c>
      <c r="E7" s="153" t="str">
        <f>$S$26</f>
        <v>0</v>
      </c>
      <c r="F7" s="66" t="str">
        <f>$U$32</f>
        <v>1</v>
      </c>
      <c r="G7" s="66" t="str">
        <f>$U$34</f>
        <v>0</v>
      </c>
      <c r="H7" s="66" t="str">
        <f>$S$40</f>
        <v>0</v>
      </c>
      <c r="I7" s="66" t="str">
        <f>$U$55</f>
        <v>2</v>
      </c>
      <c r="J7" s="66" t="str">
        <f>$S$59</f>
        <v>0</v>
      </c>
      <c r="K7" s="66" t="str">
        <f>$U$65</f>
        <v>2</v>
      </c>
      <c r="L7" s="66" t="str">
        <f>$U$67</f>
        <v>0</v>
      </c>
      <c r="M7" s="66" t="str">
        <f>$S$73</f>
        <v>0</v>
      </c>
      <c r="N7" s="11"/>
      <c r="O7" s="11">
        <f>IF(O19="","",SUM($Q$22+$O$26+$Q$32+$Q$34+$O$40+$Q$55+$O$59+$Q$65+$Q$67+$O$73))</f>
        <v>182</v>
      </c>
      <c r="P7" s="11" t="s">
        <v>34</v>
      </c>
      <c r="Q7" s="11">
        <f>IF(O19="","",SUM($O$22+$Q$26+$O$32+$O$34+$Q$40+$O$55+$Q$59+$O$65+$O$67+$Q$73))</f>
        <v>240</v>
      </c>
      <c r="R7" s="6"/>
      <c r="S7" s="11">
        <f>IF(O19="","",SUM(W22+V26+W32+W34+V40+W55+V59+W65+W67+V73))</f>
        <v>5</v>
      </c>
      <c r="T7" s="11" t="s">
        <v>34</v>
      </c>
      <c r="U7" s="11">
        <f>IF(O19="","",SUM(V22+W26+V32+V34+W40+V55+W59+V65+V67+W73))</f>
        <v>15</v>
      </c>
      <c r="V7" s="6"/>
      <c r="W7" s="6"/>
    </row>
    <row r="8" spans="1:23" s="12" customFormat="1" x14ac:dyDescent="0.2">
      <c r="A8" s="102"/>
      <c r="B8" s="76"/>
      <c r="C8" s="78"/>
      <c r="D8" s="11"/>
      <c r="E8" s="2"/>
      <c r="F8" s="11"/>
      <c r="G8" s="11"/>
      <c r="H8" s="11"/>
      <c r="I8" s="11"/>
      <c r="J8" s="11"/>
      <c r="K8" s="11"/>
      <c r="L8" s="11"/>
      <c r="M8" s="11"/>
      <c r="N8" s="11"/>
      <c r="O8" s="11">
        <f>SUM(O2:O7)</f>
        <v>1224</v>
      </c>
      <c r="P8" s="11" t="s">
        <v>34</v>
      </c>
      <c r="Q8" s="11">
        <f>SUM(Q2:Q7)</f>
        <v>1224</v>
      </c>
      <c r="R8" s="11"/>
      <c r="S8" s="11">
        <f>SUM(S2:S7)</f>
        <v>60</v>
      </c>
      <c r="T8" s="11" t="s">
        <v>34</v>
      </c>
      <c r="U8" s="11">
        <f>SUM(U2:U7)</f>
        <v>60</v>
      </c>
      <c r="V8" s="6"/>
      <c r="W8" s="6"/>
    </row>
    <row r="9" spans="1:23" s="12" customFormat="1" x14ac:dyDescent="0.2">
      <c r="A9" s="102" t="s">
        <v>22</v>
      </c>
      <c r="B9" s="76"/>
      <c r="C9" s="154" t="s">
        <v>160</v>
      </c>
      <c r="D9" s="6"/>
      <c r="V9" s="6"/>
      <c r="W9" s="6"/>
    </row>
    <row r="10" spans="1:23" s="12" customFormat="1" x14ac:dyDescent="0.2">
      <c r="A10" s="102" t="s">
        <v>23</v>
      </c>
      <c r="B10" s="76"/>
      <c r="C10" s="162" t="s">
        <v>165</v>
      </c>
      <c r="D10" s="6"/>
      <c r="E10" s="155"/>
      <c r="F10" s="155"/>
      <c r="G10" s="155"/>
      <c r="H10" s="155"/>
      <c r="I10" s="155"/>
      <c r="J10" s="155"/>
      <c r="K10" s="155"/>
      <c r="L10" s="155"/>
      <c r="M10" s="155"/>
      <c r="O10" s="6"/>
      <c r="P10" s="6"/>
      <c r="Q10" s="6"/>
      <c r="R10" s="6"/>
      <c r="S10" s="6"/>
      <c r="T10" s="6"/>
      <c r="U10" s="6"/>
      <c r="V10" s="6"/>
      <c r="W10" s="6"/>
    </row>
    <row r="11" spans="1:23" s="12" customFormat="1" x14ac:dyDescent="0.2">
      <c r="A11" s="102" t="s">
        <v>24</v>
      </c>
      <c r="B11" s="76"/>
      <c r="C11" s="12" t="s">
        <v>6</v>
      </c>
      <c r="D11" s="6"/>
      <c r="O11" s="6"/>
      <c r="P11" s="6"/>
      <c r="Q11" s="6"/>
      <c r="R11" s="6"/>
      <c r="S11" s="6"/>
      <c r="T11" s="6"/>
      <c r="U11" s="6"/>
      <c r="V11" s="6"/>
      <c r="W11" s="6"/>
    </row>
    <row r="12" spans="1:23" s="12" customFormat="1" x14ac:dyDescent="0.2">
      <c r="A12" s="102" t="s">
        <v>25</v>
      </c>
      <c r="B12" s="76"/>
      <c r="C12" s="12" t="s">
        <v>103</v>
      </c>
      <c r="D12" s="6"/>
      <c r="O12" s="6"/>
      <c r="P12" s="6"/>
      <c r="Q12" s="6"/>
      <c r="R12" s="6"/>
      <c r="S12" s="6"/>
      <c r="T12" s="6"/>
      <c r="U12" s="6"/>
      <c r="V12" s="6"/>
      <c r="W12" s="6"/>
    </row>
    <row r="13" spans="1:23" s="12" customFormat="1" x14ac:dyDescent="0.2">
      <c r="A13" s="102" t="s">
        <v>100</v>
      </c>
      <c r="B13" s="76"/>
      <c r="C13" s="4" t="s">
        <v>171</v>
      </c>
      <c r="D13" s="6"/>
      <c r="O13" s="6"/>
      <c r="P13" s="6"/>
      <c r="Q13" s="6"/>
      <c r="R13" s="6"/>
      <c r="S13" s="6"/>
      <c r="T13" s="6"/>
      <c r="U13" s="6"/>
      <c r="V13" s="6"/>
      <c r="W13" s="6"/>
    </row>
    <row r="14" spans="1:23" s="12" customFormat="1" x14ac:dyDescent="0.2">
      <c r="A14" s="102" t="s">
        <v>101</v>
      </c>
      <c r="B14" s="76"/>
      <c r="D14" s="6"/>
      <c r="O14" s="6"/>
      <c r="P14" s="6"/>
      <c r="Q14" s="6"/>
      <c r="R14" s="6"/>
      <c r="S14" s="6"/>
      <c r="T14" s="6"/>
      <c r="U14" s="6"/>
      <c r="V14" s="6"/>
      <c r="W14" s="6"/>
    </row>
    <row r="15" spans="1:23" s="12" customFormat="1" x14ac:dyDescent="0.2">
      <c r="A15" s="102" t="s">
        <v>26</v>
      </c>
      <c r="B15" s="76"/>
      <c r="C15" s="12" t="s">
        <v>106</v>
      </c>
      <c r="D15" s="6"/>
      <c r="O15" s="6"/>
      <c r="P15" s="6"/>
      <c r="Q15" s="6"/>
      <c r="R15" s="6"/>
      <c r="S15" s="6"/>
      <c r="T15" s="6"/>
      <c r="U15" s="6"/>
      <c r="V15" s="6"/>
      <c r="W15" s="6"/>
    </row>
    <row r="16" spans="1:23" s="12" customFormat="1" x14ac:dyDescent="0.2">
      <c r="A16" s="102"/>
      <c r="B16" s="76"/>
      <c r="D16" s="6"/>
      <c r="O16" s="6"/>
      <c r="P16" s="6"/>
      <c r="Q16" s="6"/>
      <c r="R16" s="6"/>
      <c r="S16" s="6"/>
      <c r="T16" s="6"/>
      <c r="U16" s="6"/>
      <c r="V16" s="6"/>
      <c r="W16" s="6"/>
    </row>
    <row r="17" spans="1:23" s="4" customFormat="1" x14ac:dyDescent="0.2">
      <c r="A17" s="152" t="s">
        <v>27</v>
      </c>
      <c r="B17" s="40" t="s">
        <v>28</v>
      </c>
      <c r="C17" s="6" t="s">
        <v>29</v>
      </c>
      <c r="D17" s="156"/>
      <c r="E17" s="12" t="s">
        <v>30</v>
      </c>
      <c r="F17" s="6"/>
      <c r="G17" s="6"/>
      <c r="H17" s="6"/>
      <c r="I17" s="6"/>
      <c r="J17" s="6"/>
      <c r="K17" s="6"/>
      <c r="L17" s="6"/>
      <c r="M17" s="6"/>
      <c r="N17" s="6" t="s">
        <v>31</v>
      </c>
      <c r="O17"/>
      <c r="P17" s="6" t="s">
        <v>32</v>
      </c>
      <c r="Q17" s="6"/>
      <c r="R17" s="6"/>
      <c r="S17" s="6"/>
      <c r="T17" s="6" t="s">
        <v>33</v>
      </c>
      <c r="U17" s="6"/>
      <c r="V17" s="6"/>
      <c r="W17" s="6"/>
    </row>
    <row r="18" spans="1:23" s="4" customFormat="1" x14ac:dyDescent="0.2">
      <c r="A18" s="152"/>
      <c r="B18" s="40"/>
      <c r="C18" s="6"/>
      <c r="D18" s="156"/>
      <c r="E18" s="12"/>
      <c r="F18" s="6"/>
      <c r="G18" s="6"/>
      <c r="H18" s="6"/>
      <c r="I18" s="6"/>
      <c r="J18" s="6"/>
      <c r="K18" s="6"/>
      <c r="L18" s="6"/>
      <c r="M18" s="6"/>
      <c r="N18" s="6"/>
      <c r="O18" s="6"/>
      <c r="P18" s="6"/>
      <c r="Q18" s="6"/>
      <c r="R18" s="6"/>
      <c r="S18" s="6"/>
      <c r="T18" s="6"/>
      <c r="U18" s="6"/>
      <c r="V18" s="6"/>
      <c r="W18" s="6"/>
    </row>
    <row r="19" spans="1:23" s="3" customFormat="1" x14ac:dyDescent="0.2">
      <c r="A19" s="152" t="str">
        <f>T($C$11)</f>
        <v>10 Uhr</v>
      </c>
      <c r="B19" s="43">
        <v>1</v>
      </c>
      <c r="C19" s="2" t="str">
        <f>T(C2)</f>
        <v>TV Ochsenbach</v>
      </c>
      <c r="D19" s="157" t="s">
        <v>102</v>
      </c>
      <c r="E19" s="2" t="str">
        <f>T(C3)</f>
        <v>TV Vaihingen/Enz</v>
      </c>
      <c r="F19" s="2"/>
      <c r="G19" s="2"/>
      <c r="H19" s="2"/>
      <c r="I19" s="2"/>
      <c r="J19" s="2"/>
      <c r="K19" s="2"/>
      <c r="L19" s="2"/>
      <c r="M19" s="2"/>
      <c r="N19" s="2" t="str">
        <f>T(C6)</f>
        <v>SpVgg Weil der Stadt 2</v>
      </c>
      <c r="O19" s="11">
        <v>21</v>
      </c>
      <c r="P19" s="5" t="s">
        <v>34</v>
      </c>
      <c r="Q19" s="11">
        <v>24</v>
      </c>
      <c r="R19" s="5"/>
      <c r="S19" s="1" t="str">
        <f>IF(O19="","",IF(O19=Q19,"1",IF(O19&gt;Q19,"2","0")))</f>
        <v>0</v>
      </c>
      <c r="T19" s="11" t="s">
        <v>34</v>
      </c>
      <c r="U19" s="1" t="str">
        <f>IF(O19="","",IF(Q19=O19,"1",IF(Q19&gt;O19,"2","0")))</f>
        <v>2</v>
      </c>
      <c r="V19" s="11" t="str">
        <f>IF(S19="","0",S19)</f>
        <v>0</v>
      </c>
      <c r="W19" s="11" t="str">
        <f>IF(U19="","0",U19)</f>
        <v>2</v>
      </c>
    </row>
    <row r="20" spans="1:23" s="3" customFormat="1" x14ac:dyDescent="0.2">
      <c r="A20" s="152"/>
      <c r="B20" s="11">
        <v>2</v>
      </c>
      <c r="C20" s="2" t="str">
        <f>T(C4)</f>
        <v>TSV Ötisheim</v>
      </c>
      <c r="D20" s="157" t="s">
        <v>102</v>
      </c>
      <c r="E20" s="2" t="str">
        <f>T(C5)</f>
        <v>SpVgg Weil der Stadt 1</v>
      </c>
      <c r="F20" s="2"/>
      <c r="G20" s="2"/>
      <c r="H20" s="2"/>
      <c r="I20" s="2"/>
      <c r="J20" s="2"/>
      <c r="K20" s="2"/>
      <c r="L20" s="2"/>
      <c r="M20" s="2"/>
      <c r="N20" s="2" t="str">
        <f>T(C7)</f>
        <v xml:space="preserve">TV Heuchlingen </v>
      </c>
      <c r="O20" s="11">
        <v>10</v>
      </c>
      <c r="P20" s="5" t="s">
        <v>34</v>
      </c>
      <c r="Q20" s="11">
        <v>28</v>
      </c>
      <c r="R20" s="5"/>
      <c r="S20" s="1" t="str">
        <f>IF(O20="","",IF(O20=Q20,"1",IF(O20&gt;Q20,"2","0")))</f>
        <v>0</v>
      </c>
      <c r="T20" s="11" t="s">
        <v>34</v>
      </c>
      <c r="U20" s="1" t="str">
        <f>IF(O20="","",IF(Q20=O20,"1",IF(Q20&gt;O20,"2","0")))</f>
        <v>2</v>
      </c>
      <c r="V20" s="11" t="str">
        <f t="shared" ref="V20:V73" si="0">IF(S20="","0",S20)</f>
        <v>0</v>
      </c>
      <c r="W20" s="11" t="str">
        <f t="shared" ref="W20:W73" si="1">IF(U20="","0",U20)</f>
        <v>2</v>
      </c>
    </row>
    <row r="21" spans="1:23" s="3" customFormat="1" x14ac:dyDescent="0.2">
      <c r="A21" s="152"/>
      <c r="B21" s="11"/>
      <c r="C21" s="2"/>
      <c r="D21" s="157"/>
      <c r="E21" s="2"/>
      <c r="F21" s="2"/>
      <c r="G21" s="2"/>
      <c r="H21" s="2"/>
      <c r="I21" s="2"/>
      <c r="J21" s="2"/>
      <c r="K21" s="2"/>
      <c r="L21" s="2"/>
      <c r="M21" s="2"/>
      <c r="N21" s="2"/>
      <c r="O21" s="11"/>
      <c r="P21" s="5"/>
      <c r="Q21" s="11"/>
      <c r="R21" s="5"/>
      <c r="S21" s="1"/>
      <c r="T21" s="11"/>
      <c r="U21" s="1"/>
      <c r="V21" s="11" t="str">
        <f t="shared" si="0"/>
        <v>0</v>
      </c>
      <c r="W21" s="11" t="str">
        <f t="shared" si="1"/>
        <v>0</v>
      </c>
    </row>
    <row r="22" spans="1:23" s="3" customFormat="1" x14ac:dyDescent="0.2">
      <c r="A22" s="152"/>
      <c r="B22" s="43">
        <v>1</v>
      </c>
      <c r="C22" s="2" t="str">
        <f>T(C6)</f>
        <v>SpVgg Weil der Stadt 2</v>
      </c>
      <c r="D22" s="157" t="s">
        <v>102</v>
      </c>
      <c r="E22" s="2" t="str">
        <f>T(C7)</f>
        <v xml:space="preserve">TV Heuchlingen </v>
      </c>
      <c r="F22" s="2"/>
      <c r="G22" s="2"/>
      <c r="H22" s="2"/>
      <c r="I22" s="2"/>
      <c r="J22" s="2"/>
      <c r="K22" s="2"/>
      <c r="L22" s="2"/>
      <c r="M22" s="2"/>
      <c r="N22" s="2" t="str">
        <f>T(C3)</f>
        <v>TV Vaihingen/Enz</v>
      </c>
      <c r="O22" s="11">
        <v>29</v>
      </c>
      <c r="P22" s="5" t="s">
        <v>34</v>
      </c>
      <c r="Q22" s="11">
        <v>21</v>
      </c>
      <c r="R22" s="5"/>
      <c r="S22" s="1" t="str">
        <f>IF(O22="","",IF(O22=Q22,"1",IF(O22&gt;Q22,"2","0")))</f>
        <v>2</v>
      </c>
      <c r="T22" s="11" t="s">
        <v>34</v>
      </c>
      <c r="U22" s="1" t="str">
        <f>IF(Q22="","",IF(Q22=O22,"1",IF(Q22&gt;O22,"2","0")))</f>
        <v>0</v>
      </c>
      <c r="V22" s="11" t="str">
        <f t="shared" si="0"/>
        <v>2</v>
      </c>
      <c r="W22" s="11" t="str">
        <f t="shared" si="1"/>
        <v>0</v>
      </c>
    </row>
    <row r="23" spans="1:23" s="3" customFormat="1" x14ac:dyDescent="0.2">
      <c r="A23"/>
      <c r="B23" s="43">
        <v>2</v>
      </c>
      <c r="C23" s="2" t="str">
        <f>T(C2)</f>
        <v>TV Ochsenbach</v>
      </c>
      <c r="D23" s="157" t="s">
        <v>102</v>
      </c>
      <c r="E23" s="2" t="str">
        <f>T(C4)</f>
        <v>TSV Ötisheim</v>
      </c>
      <c r="F23" s="7"/>
      <c r="G23" s="7"/>
      <c r="H23" s="7"/>
      <c r="I23" s="7"/>
      <c r="J23" s="7"/>
      <c r="K23" s="7"/>
      <c r="L23" s="7"/>
      <c r="M23" s="7"/>
      <c r="N23" s="2" t="str">
        <f>T(C5)</f>
        <v>SpVgg Weil der Stadt 1</v>
      </c>
      <c r="O23" s="5">
        <v>28</v>
      </c>
      <c r="P23" s="5" t="s">
        <v>34</v>
      </c>
      <c r="Q23" s="5">
        <v>8</v>
      </c>
      <c r="R23" s="5"/>
      <c r="S23" s="1" t="str">
        <f>IF(O23="","",IF(O23=Q23,"1",IF(O23&gt;Q23,"2","0")))</f>
        <v>2</v>
      </c>
      <c r="T23" s="11" t="s">
        <v>34</v>
      </c>
      <c r="U23" s="1" t="str">
        <f>IF(Q23="","",IF(Q23=O23,"1",IF(Q23&gt;O23,"2","0")))</f>
        <v>0</v>
      </c>
      <c r="V23" s="11" t="str">
        <f t="shared" si="0"/>
        <v>2</v>
      </c>
      <c r="W23" s="11" t="str">
        <f t="shared" si="1"/>
        <v>0</v>
      </c>
    </row>
    <row r="24" spans="1:23" s="3" customFormat="1" x14ac:dyDescent="0.2">
      <c r="A24"/>
      <c r="B24" s="43"/>
      <c r="C24" s="2"/>
      <c r="D24" s="158"/>
      <c r="E24" s="2"/>
      <c r="F24" s="7"/>
      <c r="G24" s="7"/>
      <c r="H24" s="7"/>
      <c r="I24" s="7"/>
      <c r="J24" s="7"/>
      <c r="K24" s="7"/>
      <c r="L24" s="7"/>
      <c r="M24" s="7"/>
      <c r="N24" s="2"/>
      <c r="O24" s="5"/>
      <c r="P24" s="5"/>
      <c r="Q24" s="5"/>
      <c r="R24" s="5"/>
      <c r="S24" s="1"/>
      <c r="T24" s="11"/>
      <c r="U24" s="1"/>
      <c r="V24" s="11" t="str">
        <f t="shared" si="0"/>
        <v>0</v>
      </c>
      <c r="W24" s="11" t="str">
        <f t="shared" si="1"/>
        <v>0</v>
      </c>
    </row>
    <row r="25" spans="1:23" s="3" customFormat="1" x14ac:dyDescent="0.2">
      <c r="A25" s="152"/>
      <c r="B25" s="11">
        <v>1</v>
      </c>
      <c r="C25" s="2" t="str">
        <f>T(C3)</f>
        <v>TV Vaihingen/Enz</v>
      </c>
      <c r="D25" s="157" t="s">
        <v>102</v>
      </c>
      <c r="E25" s="2" t="str">
        <f>T(C6)</f>
        <v>SpVgg Weil der Stadt 2</v>
      </c>
      <c r="F25" s="7"/>
      <c r="G25" s="7"/>
      <c r="H25" s="7"/>
      <c r="I25" s="7"/>
      <c r="J25" s="7"/>
      <c r="K25" s="7"/>
      <c r="L25" s="7"/>
      <c r="M25" s="7"/>
      <c r="N25" s="2" t="str">
        <f>T(C2)</f>
        <v>TV Ochsenbach</v>
      </c>
      <c r="O25" s="5">
        <v>35</v>
      </c>
      <c r="P25" s="5" t="s">
        <v>34</v>
      </c>
      <c r="Q25" s="5">
        <v>17</v>
      </c>
      <c r="R25" s="5"/>
      <c r="S25" s="1" t="str">
        <f>IF(O25="","",IF(O25=Q25,"1",IF(O25&gt;Q25,"2","0")))</f>
        <v>2</v>
      </c>
      <c r="T25" s="11" t="s">
        <v>34</v>
      </c>
      <c r="U25" s="1" t="str">
        <f>IF(Q25="","",IF(Q25=O25,"1",IF(Q25&gt;O25,"2","0")))</f>
        <v>0</v>
      </c>
      <c r="V25" s="11" t="str">
        <f t="shared" si="0"/>
        <v>2</v>
      </c>
      <c r="W25" s="11" t="str">
        <f t="shared" si="1"/>
        <v>0</v>
      </c>
    </row>
    <row r="26" spans="1:23" s="3" customFormat="1" x14ac:dyDescent="0.2">
      <c r="A26" s="152"/>
      <c r="B26" s="43">
        <v>2</v>
      </c>
      <c r="C26" s="2" t="str">
        <f>T(C7)</f>
        <v xml:space="preserve">TV Heuchlingen </v>
      </c>
      <c r="D26" s="157" t="s">
        <v>102</v>
      </c>
      <c r="E26" s="2" t="str">
        <f>T(C5)</f>
        <v>SpVgg Weil der Stadt 1</v>
      </c>
      <c r="F26" s="2"/>
      <c r="G26" s="2"/>
      <c r="H26" s="2"/>
      <c r="I26" s="2"/>
      <c r="J26" s="2"/>
      <c r="K26" s="2"/>
      <c r="L26" s="2"/>
      <c r="M26" s="2"/>
      <c r="N26" s="2" t="str">
        <f>T(C4)</f>
        <v>TSV Ötisheim</v>
      </c>
      <c r="O26" s="11">
        <v>10</v>
      </c>
      <c r="P26" s="5" t="s">
        <v>34</v>
      </c>
      <c r="Q26" s="11">
        <v>27</v>
      </c>
      <c r="R26" s="5"/>
      <c r="S26" s="1" t="str">
        <f>IF(O26="","",IF(O26=Q26,"1",IF(O26&gt;Q26,"2","0")))</f>
        <v>0</v>
      </c>
      <c r="T26" s="11" t="s">
        <v>34</v>
      </c>
      <c r="U26" s="1" t="str">
        <f>IF(Q26="","",IF(Q26=O26,"1",IF(Q26&gt;O26,"2","0")))</f>
        <v>2</v>
      </c>
      <c r="V26" s="11" t="str">
        <f t="shared" si="0"/>
        <v>0</v>
      </c>
      <c r="W26" s="11" t="str">
        <f t="shared" si="1"/>
        <v>2</v>
      </c>
    </row>
    <row r="27" spans="1:23" s="3" customFormat="1" x14ac:dyDescent="0.2">
      <c r="A27" s="152"/>
      <c r="B27" s="43"/>
      <c r="C27" s="2"/>
      <c r="D27" s="157"/>
      <c r="E27" s="2"/>
      <c r="F27" s="2"/>
      <c r="G27" s="2"/>
      <c r="H27" s="2"/>
      <c r="I27" s="2"/>
      <c r="J27" s="2"/>
      <c r="K27" s="2"/>
      <c r="L27" s="2"/>
      <c r="M27" s="2"/>
      <c r="N27" s="2"/>
      <c r="O27" s="11"/>
      <c r="P27" s="5"/>
      <c r="Q27" s="11"/>
      <c r="R27" s="5"/>
      <c r="S27" s="1"/>
      <c r="T27" s="11"/>
      <c r="U27" s="1"/>
      <c r="V27" s="11" t="str">
        <f t="shared" si="0"/>
        <v>0</v>
      </c>
      <c r="W27" s="11" t="str">
        <f t="shared" si="1"/>
        <v>0</v>
      </c>
    </row>
    <row r="28" spans="1:23" s="3" customFormat="1" x14ac:dyDescent="0.2">
      <c r="A28" s="152"/>
      <c r="B28" s="43">
        <v>1</v>
      </c>
      <c r="C28" s="2" t="str">
        <f>T(C3)</f>
        <v>TV Vaihingen/Enz</v>
      </c>
      <c r="D28" s="157" t="s">
        <v>102</v>
      </c>
      <c r="E28" s="2" t="str">
        <f>T(C4)</f>
        <v>TSV Ötisheim</v>
      </c>
      <c r="F28" s="2"/>
      <c r="G28" s="2"/>
      <c r="H28" s="2"/>
      <c r="I28" s="2"/>
      <c r="J28" s="2"/>
      <c r="K28" s="2"/>
      <c r="L28" s="2"/>
      <c r="M28" s="2"/>
      <c r="N28" s="2" t="str">
        <f>T(C6)</f>
        <v>SpVgg Weil der Stadt 2</v>
      </c>
      <c r="O28" s="11">
        <v>27</v>
      </c>
      <c r="P28" s="5" t="s">
        <v>34</v>
      </c>
      <c r="Q28" s="11">
        <v>16</v>
      </c>
      <c r="R28" s="5"/>
      <c r="S28" s="1" t="str">
        <f>IF(O28="","",IF(O28=Q28,"1",IF(O28&gt;Q28,"2","0")))</f>
        <v>2</v>
      </c>
      <c r="T28" s="11" t="s">
        <v>34</v>
      </c>
      <c r="U28" s="1" t="str">
        <f>IF(Q28="","",IF(Q28=O28,"1",IF(Q28&gt;O28,"2","0")))</f>
        <v>0</v>
      </c>
      <c r="V28" s="11" t="str">
        <f t="shared" si="0"/>
        <v>2</v>
      </c>
      <c r="W28" s="11" t="str">
        <f t="shared" si="1"/>
        <v>0</v>
      </c>
    </row>
    <row r="29" spans="1:23" s="3" customFormat="1" x14ac:dyDescent="0.2">
      <c r="A29" s="152"/>
      <c r="B29" s="43">
        <v>2</v>
      </c>
      <c r="C29" s="2" t="str">
        <f>T(C5)</f>
        <v>SpVgg Weil der Stadt 1</v>
      </c>
      <c r="D29" s="157" t="s">
        <v>102</v>
      </c>
      <c r="E29" s="2" t="str">
        <f>T(C2)</f>
        <v>TV Ochsenbach</v>
      </c>
      <c r="F29" s="2"/>
      <c r="G29" s="2"/>
      <c r="H29" s="2"/>
      <c r="I29" s="2"/>
      <c r="J29" s="2"/>
      <c r="K29" s="2"/>
      <c r="L29" s="2"/>
      <c r="M29" s="2"/>
      <c r="N29" s="2" t="str">
        <f>T(C7)</f>
        <v xml:space="preserve">TV Heuchlingen </v>
      </c>
      <c r="O29" s="11">
        <v>19</v>
      </c>
      <c r="P29" s="5" t="s">
        <v>34</v>
      </c>
      <c r="Q29" s="11">
        <v>13</v>
      </c>
      <c r="R29" s="5"/>
      <c r="S29" s="1" t="str">
        <f>IF(O29="","",IF(O29=Q29,"1",IF(O29&gt;Q29,"2","0")))</f>
        <v>2</v>
      </c>
      <c r="T29" s="11" t="s">
        <v>34</v>
      </c>
      <c r="U29" s="1" t="str">
        <f>IF(Q29="","",IF(Q29=O29,"1",IF(Q29&gt;O29,"2","0")))</f>
        <v>0</v>
      </c>
      <c r="V29" s="11" t="str">
        <f t="shared" si="0"/>
        <v>2</v>
      </c>
      <c r="W29" s="11" t="str">
        <f t="shared" si="1"/>
        <v>0</v>
      </c>
    </row>
    <row r="30" spans="1:23" s="3" customFormat="1" x14ac:dyDescent="0.2">
      <c r="A30" s="152"/>
      <c r="B30" s="43"/>
      <c r="C30" s="2"/>
      <c r="D30" s="157"/>
      <c r="E30" s="2"/>
      <c r="F30" s="2"/>
      <c r="G30" s="2"/>
      <c r="H30" s="2"/>
      <c r="I30" s="2"/>
      <c r="J30" s="2"/>
      <c r="K30" s="2"/>
      <c r="L30" s="2"/>
      <c r="M30" s="2"/>
      <c r="N30" s="2"/>
      <c r="O30" s="11"/>
      <c r="P30" s="5"/>
      <c r="Q30" s="11"/>
      <c r="R30" s="5"/>
      <c r="S30" s="1"/>
      <c r="T30" s="11"/>
      <c r="U30" s="1"/>
      <c r="V30" s="11" t="str">
        <f t="shared" si="0"/>
        <v>0</v>
      </c>
      <c r="W30" s="11" t="str">
        <f t="shared" si="1"/>
        <v>0</v>
      </c>
    </row>
    <row r="31" spans="1:23" s="3" customFormat="1" x14ac:dyDescent="0.2">
      <c r="A31" s="152"/>
      <c r="B31" s="43">
        <v>1</v>
      </c>
      <c r="C31" s="2" t="str">
        <f>T(C6)</f>
        <v>SpVgg Weil der Stadt 2</v>
      </c>
      <c r="D31" s="157" t="s">
        <v>102</v>
      </c>
      <c r="E31" s="2" t="str">
        <f>T(C2)</f>
        <v>TV Ochsenbach</v>
      </c>
      <c r="F31" s="2"/>
      <c r="G31" s="2"/>
      <c r="H31" s="2"/>
      <c r="I31" s="2"/>
      <c r="J31" s="2"/>
      <c r="K31" s="2"/>
      <c r="L31" s="2"/>
      <c r="M31" s="2"/>
      <c r="N31" s="2" t="str">
        <f>T(C3)</f>
        <v>TV Vaihingen/Enz</v>
      </c>
      <c r="O31" s="11">
        <v>16</v>
      </c>
      <c r="P31" s="5" t="s">
        <v>34</v>
      </c>
      <c r="Q31" s="11">
        <v>33</v>
      </c>
      <c r="R31" s="5"/>
      <c r="S31" s="1" t="str">
        <f>IF(O31="","",IF(O31=Q31,"1",IF(O31&gt;Q31,"2","0")))</f>
        <v>0</v>
      </c>
      <c r="T31" s="11" t="s">
        <v>34</v>
      </c>
      <c r="U31" s="1" t="str">
        <f>IF(Q31="","",IF(Q31=O31,"1",IF(Q31&gt;O31,"2","0")))</f>
        <v>2</v>
      </c>
      <c r="V31" s="11" t="str">
        <f t="shared" si="0"/>
        <v>0</v>
      </c>
      <c r="W31" s="11" t="str">
        <f t="shared" si="1"/>
        <v>2</v>
      </c>
    </row>
    <row r="32" spans="1:23" s="3" customFormat="1" x14ac:dyDescent="0.2">
      <c r="A32" s="152"/>
      <c r="B32" s="43">
        <v>2</v>
      </c>
      <c r="C32" s="2" t="str">
        <f>T(C4)</f>
        <v>TSV Ötisheim</v>
      </c>
      <c r="D32" s="157" t="s">
        <v>102</v>
      </c>
      <c r="E32" s="2" t="str">
        <f>T(C7)</f>
        <v xml:space="preserve">TV Heuchlingen </v>
      </c>
      <c r="F32" s="2"/>
      <c r="G32" s="2"/>
      <c r="H32" s="2"/>
      <c r="I32" s="2"/>
      <c r="J32" s="2"/>
      <c r="K32" s="2"/>
      <c r="L32" s="2"/>
      <c r="M32" s="2"/>
      <c r="N32" s="2" t="str">
        <f>T(C5)</f>
        <v>SpVgg Weil der Stadt 1</v>
      </c>
      <c r="O32" s="11">
        <v>24</v>
      </c>
      <c r="P32" s="5" t="s">
        <v>34</v>
      </c>
      <c r="Q32" s="11">
        <v>24</v>
      </c>
      <c r="R32" s="5"/>
      <c r="S32" s="1" t="str">
        <f>IF(O32="","",IF(O32=Q32,"1",IF(O32&gt;Q32,"2","0")))</f>
        <v>1</v>
      </c>
      <c r="T32" s="11" t="s">
        <v>34</v>
      </c>
      <c r="U32" s="1" t="str">
        <f>IF(Q32="","",IF(Q32=O32,"1",IF(Q32&gt;O32,"2","0")))</f>
        <v>1</v>
      </c>
      <c r="V32" s="11" t="str">
        <f t="shared" si="0"/>
        <v>1</v>
      </c>
      <c r="W32" s="11" t="str">
        <f t="shared" si="1"/>
        <v>1</v>
      </c>
    </row>
    <row r="33" spans="1:23" s="3" customFormat="1" x14ac:dyDescent="0.2">
      <c r="A33" s="152"/>
      <c r="B33" s="43"/>
      <c r="C33" s="2"/>
      <c r="D33" s="157"/>
      <c r="E33" s="2"/>
      <c r="F33" s="2"/>
      <c r="G33" s="2"/>
      <c r="H33" s="2"/>
      <c r="I33" s="2"/>
      <c r="J33" s="2"/>
      <c r="K33" s="2"/>
      <c r="L33" s="2"/>
      <c r="M33" s="2"/>
      <c r="N33" s="2"/>
      <c r="O33" s="11"/>
      <c r="P33" s="5"/>
      <c r="Q33" s="11"/>
      <c r="R33" s="5"/>
      <c r="S33" s="1"/>
      <c r="T33" s="11"/>
      <c r="U33" s="1"/>
      <c r="V33" s="11" t="str">
        <f t="shared" si="0"/>
        <v>0</v>
      </c>
      <c r="W33" s="11" t="str">
        <f t="shared" si="1"/>
        <v>0</v>
      </c>
    </row>
    <row r="34" spans="1:23" s="3" customFormat="1" x14ac:dyDescent="0.2">
      <c r="A34" s="152"/>
      <c r="B34" s="43">
        <v>1</v>
      </c>
      <c r="C34" s="2" t="str">
        <f>T(C3)</f>
        <v>TV Vaihingen/Enz</v>
      </c>
      <c r="D34" s="157" t="s">
        <v>102</v>
      </c>
      <c r="E34" s="2" t="str">
        <f>T(C7)</f>
        <v xml:space="preserve">TV Heuchlingen </v>
      </c>
      <c r="F34" s="7"/>
      <c r="G34" s="7"/>
      <c r="H34" s="7"/>
      <c r="I34" s="7"/>
      <c r="J34" s="7"/>
      <c r="K34" s="7"/>
      <c r="L34" s="7"/>
      <c r="M34" s="7"/>
      <c r="N34" s="2" t="str">
        <f>T(C2)</f>
        <v>TV Ochsenbach</v>
      </c>
      <c r="O34" s="5">
        <v>26</v>
      </c>
      <c r="P34" s="5" t="s">
        <v>34</v>
      </c>
      <c r="Q34" s="5">
        <v>18</v>
      </c>
      <c r="R34" s="5"/>
      <c r="S34" s="1" t="str">
        <f>IF(O34="","",IF(O34=Q34,"1",IF(O34&gt;Q34,"2","0")))</f>
        <v>2</v>
      </c>
      <c r="T34" s="11" t="s">
        <v>34</v>
      </c>
      <c r="U34" s="1" t="str">
        <f>IF(Q34="","",IF(Q34=O34,"1",IF(Q34&gt;O34,"2","0")))</f>
        <v>0</v>
      </c>
      <c r="V34" s="11" t="str">
        <f t="shared" si="0"/>
        <v>2</v>
      </c>
      <c r="W34" s="11" t="str">
        <f t="shared" si="1"/>
        <v>0</v>
      </c>
    </row>
    <row r="35" spans="1:23" s="101" customFormat="1" x14ac:dyDescent="0.2">
      <c r="A35" s="152"/>
      <c r="B35" s="43">
        <v>2</v>
      </c>
      <c r="C35" s="2" t="str">
        <f>T(C5)</f>
        <v>SpVgg Weil der Stadt 1</v>
      </c>
      <c r="D35" s="157" t="s">
        <v>102</v>
      </c>
      <c r="E35" s="2" t="str">
        <f>T(C6)</f>
        <v>SpVgg Weil der Stadt 2</v>
      </c>
      <c r="F35" s="7"/>
      <c r="G35" s="7"/>
      <c r="H35" s="7"/>
      <c r="I35" s="7"/>
      <c r="J35" s="7"/>
      <c r="K35" s="7"/>
      <c r="L35" s="7"/>
      <c r="M35" s="7"/>
      <c r="N35" s="2" t="str">
        <f>T(C4)</f>
        <v>TSV Ötisheim</v>
      </c>
      <c r="O35" s="5">
        <v>28</v>
      </c>
      <c r="P35" s="5" t="s">
        <v>34</v>
      </c>
      <c r="Q35" s="5">
        <v>13</v>
      </c>
      <c r="R35" s="5"/>
      <c r="S35" s="1" t="str">
        <f>IF(O35="","",IF(O35=Q35,"1",IF(O35&gt;Q35,"2","0")))</f>
        <v>2</v>
      </c>
      <c r="T35" s="11" t="s">
        <v>34</v>
      </c>
      <c r="U35" s="1" t="str">
        <f>IF(Q35="","",IF(Q35=O35,"1",IF(Q35&gt;O35,"2","0")))</f>
        <v>0</v>
      </c>
      <c r="V35" s="11" t="str">
        <f t="shared" si="0"/>
        <v>2</v>
      </c>
      <c r="W35" s="11" t="str">
        <f t="shared" si="1"/>
        <v>0</v>
      </c>
    </row>
    <row r="36" spans="1:23" s="101" customFormat="1" x14ac:dyDescent="0.2">
      <c r="A36" s="152"/>
      <c r="B36" s="43"/>
      <c r="C36" s="2"/>
      <c r="D36" s="158"/>
      <c r="E36" s="2"/>
      <c r="F36" s="7"/>
      <c r="G36" s="7"/>
      <c r="H36" s="7"/>
      <c r="I36" s="7"/>
      <c r="J36" s="7"/>
      <c r="K36" s="7"/>
      <c r="L36" s="7"/>
      <c r="M36" s="7"/>
      <c r="N36" s="2"/>
      <c r="O36" s="5"/>
      <c r="P36" s="5"/>
      <c r="Q36" s="5"/>
      <c r="R36" s="5"/>
      <c r="S36" s="1"/>
      <c r="T36" s="11"/>
      <c r="U36" s="1"/>
      <c r="V36" s="11" t="str">
        <f t="shared" si="0"/>
        <v>0</v>
      </c>
      <c r="W36" s="11" t="str">
        <f t="shared" si="1"/>
        <v>0</v>
      </c>
    </row>
    <row r="37" spans="1:23" s="5" customFormat="1" x14ac:dyDescent="0.2">
      <c r="A37" s="152"/>
      <c r="B37" s="43">
        <v>1</v>
      </c>
      <c r="C37" s="2" t="str">
        <f>T(C5)</f>
        <v>SpVgg Weil der Stadt 1</v>
      </c>
      <c r="D37" s="157" t="s">
        <v>102</v>
      </c>
      <c r="E37" s="2" t="str">
        <f>T(C3)</f>
        <v>TV Vaihingen/Enz</v>
      </c>
      <c r="F37" s="7"/>
      <c r="G37" s="7"/>
      <c r="H37" s="7"/>
      <c r="I37" s="7"/>
      <c r="J37" s="7"/>
      <c r="K37" s="7"/>
      <c r="L37" s="7"/>
      <c r="M37" s="7"/>
      <c r="N37" s="2" t="str">
        <f>T(C2)</f>
        <v>TV Ochsenbach</v>
      </c>
      <c r="O37" s="5">
        <v>27</v>
      </c>
      <c r="P37" s="5" t="s">
        <v>34</v>
      </c>
      <c r="Q37" s="5">
        <v>13</v>
      </c>
      <c r="S37" s="1" t="str">
        <f>IF(O37="","",IF(O37=Q37,"1",IF(O37&gt;Q37,"2","0")))</f>
        <v>2</v>
      </c>
      <c r="T37" s="11" t="s">
        <v>34</v>
      </c>
      <c r="U37" s="1" t="str">
        <f>IF(Q37="","",IF(Q37=O37,"1",IF(Q37&gt;O37,"2","0")))</f>
        <v>0</v>
      </c>
      <c r="V37" s="11" t="str">
        <f t="shared" si="0"/>
        <v>2</v>
      </c>
      <c r="W37" s="11" t="str">
        <f t="shared" si="1"/>
        <v>0</v>
      </c>
    </row>
    <row r="38" spans="1:23" s="5" customFormat="1" x14ac:dyDescent="0.2">
      <c r="A38" s="152"/>
      <c r="B38" s="43">
        <v>2</v>
      </c>
      <c r="C38" s="2" t="str">
        <f>T(C6)</f>
        <v>SpVgg Weil der Stadt 2</v>
      </c>
      <c r="D38" s="157" t="s">
        <v>102</v>
      </c>
      <c r="E38" s="2" t="str">
        <f>T(C4)</f>
        <v>TSV Ötisheim</v>
      </c>
      <c r="F38" s="7"/>
      <c r="G38" s="7"/>
      <c r="H38" s="7"/>
      <c r="I38" s="7"/>
      <c r="J38" s="7"/>
      <c r="K38" s="7"/>
      <c r="L38" s="7"/>
      <c r="M38" s="7"/>
      <c r="N38" s="2" t="str">
        <f>T(C7)</f>
        <v xml:space="preserve">TV Heuchlingen </v>
      </c>
      <c r="O38" s="5">
        <v>25</v>
      </c>
      <c r="P38" s="5" t="s">
        <v>34</v>
      </c>
      <c r="Q38" s="5">
        <v>23</v>
      </c>
      <c r="S38" s="1" t="str">
        <f>IF(O38="","",IF(O38=Q38,"1",IF(O38&gt;Q38,"2","0")))</f>
        <v>2</v>
      </c>
      <c r="T38" s="11" t="s">
        <v>34</v>
      </c>
      <c r="U38" s="1" t="str">
        <f>IF(Q38="","",IF(Q38=O38,"1",IF(Q38&gt;O38,"2","0")))</f>
        <v>0</v>
      </c>
      <c r="V38" s="11" t="str">
        <f t="shared" si="0"/>
        <v>2</v>
      </c>
      <c r="W38" s="11" t="str">
        <f t="shared" si="1"/>
        <v>0</v>
      </c>
    </row>
    <row r="39" spans="1:23" s="5" customFormat="1" x14ac:dyDescent="0.2">
      <c r="A39" s="152"/>
      <c r="B39" s="43"/>
      <c r="C39" s="2"/>
      <c r="D39" s="157"/>
      <c r="E39" s="2"/>
      <c r="F39" s="7"/>
      <c r="G39" s="7"/>
      <c r="H39" s="7"/>
      <c r="I39" s="7"/>
      <c r="J39" s="7"/>
      <c r="K39" s="7"/>
      <c r="L39" s="7"/>
      <c r="M39" s="7"/>
      <c r="N39" s="2"/>
      <c r="S39" s="1"/>
      <c r="T39" s="11"/>
      <c r="U39" s="1"/>
      <c r="V39" s="11" t="str">
        <f t="shared" si="0"/>
        <v>0</v>
      </c>
      <c r="W39" s="11" t="str">
        <f t="shared" si="1"/>
        <v>0</v>
      </c>
    </row>
    <row r="40" spans="1:23" x14ac:dyDescent="0.2">
      <c r="B40" s="43">
        <v>1</v>
      </c>
      <c r="C40" s="2" t="str">
        <f>T(C7)</f>
        <v xml:space="preserve">TV Heuchlingen </v>
      </c>
      <c r="D40" s="157" t="s">
        <v>102</v>
      </c>
      <c r="E40" s="2" t="str">
        <f>T(C2)</f>
        <v>TV Ochsenbach</v>
      </c>
      <c r="F40" s="7"/>
      <c r="G40" s="7"/>
      <c r="H40" s="7"/>
      <c r="I40" s="7"/>
      <c r="J40" s="7"/>
      <c r="K40" s="7"/>
      <c r="L40" s="7"/>
      <c r="M40" s="7"/>
      <c r="N40" s="2" t="str">
        <f>T(C3)</f>
        <v>TV Vaihingen/Enz</v>
      </c>
      <c r="O40" s="5">
        <v>13</v>
      </c>
      <c r="P40" s="5" t="s">
        <v>34</v>
      </c>
      <c r="Q40" s="5">
        <v>27</v>
      </c>
      <c r="R40" s="5"/>
      <c r="S40" s="1" t="str">
        <f>IF(O40="","",IF(O40=Q40,"1",IF(O40&gt;Q40,"2","0")))</f>
        <v>0</v>
      </c>
      <c r="T40" s="11" t="s">
        <v>34</v>
      </c>
      <c r="U40" s="1" t="str">
        <f>IF(Q40="","",IF(Q40=O40,"1",IF(Q40&gt;O40,"2","0")))</f>
        <v>2</v>
      </c>
      <c r="V40" s="11" t="str">
        <f t="shared" si="0"/>
        <v>0</v>
      </c>
      <c r="W40" s="11" t="str">
        <f t="shared" si="1"/>
        <v>2</v>
      </c>
    </row>
    <row r="41" spans="1:23" x14ac:dyDescent="0.2">
      <c r="B41"/>
      <c r="C41" s="2"/>
      <c r="D41" s="157"/>
      <c r="F41" s="2"/>
      <c r="G41" s="2"/>
      <c r="H41" s="2"/>
      <c r="I41" s="2"/>
      <c r="J41" s="2"/>
      <c r="K41" s="2"/>
      <c r="L41" s="2"/>
      <c r="M41" s="2"/>
      <c r="N41" s="2"/>
      <c r="O41" s="5"/>
      <c r="P41" s="5"/>
      <c r="Q41" s="5"/>
      <c r="R41" s="5"/>
      <c r="S41" s="5"/>
      <c r="U41" s="5"/>
      <c r="V41" s="11" t="str">
        <f t="shared" si="0"/>
        <v>0</v>
      </c>
      <c r="W41" s="11" t="str">
        <f t="shared" si="1"/>
        <v>0</v>
      </c>
    </row>
    <row r="42" spans="1:23" s="12" customFormat="1" x14ac:dyDescent="0.2">
      <c r="A42" s="102" t="s">
        <v>22</v>
      </c>
      <c r="B42" s="76"/>
      <c r="C42" s="154" t="s">
        <v>152</v>
      </c>
      <c r="D42" s="156"/>
      <c r="J42" s="179"/>
      <c r="O42" s="6"/>
      <c r="P42" s="6"/>
      <c r="Q42" s="6"/>
      <c r="R42" s="6"/>
      <c r="S42" s="6"/>
      <c r="T42" s="6"/>
      <c r="U42" s="6"/>
      <c r="V42" s="11" t="str">
        <f t="shared" si="0"/>
        <v>0</v>
      </c>
      <c r="W42" s="11" t="str">
        <f t="shared" si="1"/>
        <v>0</v>
      </c>
    </row>
    <row r="43" spans="1:23" s="12" customFormat="1" x14ac:dyDescent="0.2">
      <c r="A43" s="102" t="s">
        <v>23</v>
      </c>
      <c r="B43" s="76"/>
      <c r="C43" s="4" t="s">
        <v>166</v>
      </c>
      <c r="D43" s="156"/>
      <c r="E43" s="155"/>
      <c r="F43" s="155"/>
      <c r="G43" s="155"/>
      <c r="H43" s="155"/>
      <c r="I43" s="155"/>
      <c r="J43" s="155"/>
      <c r="K43" s="155"/>
      <c r="L43" s="155"/>
      <c r="M43" s="155"/>
      <c r="O43" s="6"/>
      <c r="P43" s="6"/>
      <c r="Q43" s="6"/>
      <c r="R43" s="6"/>
      <c r="S43" s="6"/>
      <c r="T43" s="6"/>
      <c r="U43" s="6"/>
      <c r="V43" s="11" t="str">
        <f t="shared" si="0"/>
        <v>0</v>
      </c>
      <c r="W43" s="11" t="str">
        <f t="shared" si="1"/>
        <v>0</v>
      </c>
    </row>
    <row r="44" spans="1:23" s="12" customFormat="1" x14ac:dyDescent="0.2">
      <c r="A44" s="102" t="s">
        <v>24</v>
      </c>
      <c r="B44" s="76"/>
      <c r="C44" s="12" t="s">
        <v>104</v>
      </c>
      <c r="D44" s="156"/>
      <c r="O44" s="6"/>
      <c r="P44" s="6"/>
      <c r="Q44" s="6"/>
      <c r="R44" s="6"/>
      <c r="S44" s="6"/>
      <c r="T44" s="6"/>
      <c r="U44" s="6"/>
      <c r="V44" s="11" t="str">
        <f t="shared" si="0"/>
        <v>0</v>
      </c>
      <c r="W44" s="11" t="str">
        <f t="shared" si="1"/>
        <v>0</v>
      </c>
    </row>
    <row r="45" spans="1:23" s="12" customFormat="1" x14ac:dyDescent="0.2">
      <c r="A45" s="102" t="s">
        <v>25</v>
      </c>
      <c r="B45" s="76"/>
      <c r="C45" s="12" t="s">
        <v>103</v>
      </c>
      <c r="D45" s="156"/>
      <c r="O45" s="6"/>
      <c r="P45" s="6"/>
      <c r="Q45" s="6"/>
      <c r="R45" s="6"/>
      <c r="S45" s="6"/>
      <c r="T45" s="6"/>
      <c r="U45" s="6"/>
      <c r="V45" s="11" t="str">
        <f t="shared" si="0"/>
        <v>0</v>
      </c>
      <c r="W45" s="11" t="str">
        <f t="shared" si="1"/>
        <v>0</v>
      </c>
    </row>
    <row r="46" spans="1:23" s="12" customFormat="1" x14ac:dyDescent="0.2">
      <c r="A46" s="102" t="s">
        <v>100</v>
      </c>
      <c r="B46" s="76"/>
      <c r="C46" s="4" t="s">
        <v>167</v>
      </c>
      <c r="D46" s="156"/>
      <c r="O46" s="6"/>
      <c r="P46" s="6"/>
      <c r="Q46" s="6"/>
      <c r="R46" s="6"/>
      <c r="S46" s="6"/>
      <c r="T46" s="6"/>
      <c r="U46" s="6"/>
      <c r="V46" s="11" t="str">
        <f t="shared" si="0"/>
        <v>0</v>
      </c>
      <c r="W46" s="11" t="str">
        <f t="shared" si="1"/>
        <v>0</v>
      </c>
    </row>
    <row r="47" spans="1:23" s="12" customFormat="1" x14ac:dyDescent="0.2">
      <c r="A47" s="102" t="s">
        <v>101</v>
      </c>
      <c r="B47" s="76"/>
      <c r="D47" s="156"/>
      <c r="O47" s="6"/>
      <c r="P47" s="6"/>
      <c r="Q47" s="6"/>
      <c r="R47" s="6"/>
      <c r="S47" s="6"/>
      <c r="T47" s="6"/>
      <c r="U47" s="6"/>
      <c r="V47" s="11" t="str">
        <f t="shared" si="0"/>
        <v>0</v>
      </c>
      <c r="W47" s="11" t="str">
        <f t="shared" si="1"/>
        <v>0</v>
      </c>
    </row>
    <row r="48" spans="1:23" s="12" customFormat="1" x14ac:dyDescent="0.2">
      <c r="A48" s="102" t="s">
        <v>26</v>
      </c>
      <c r="B48" s="76"/>
      <c r="C48" s="12" t="s">
        <v>106</v>
      </c>
      <c r="D48" s="156"/>
      <c r="O48" s="6"/>
      <c r="P48" s="6"/>
      <c r="Q48" s="6"/>
      <c r="R48" s="6"/>
      <c r="S48" s="6"/>
      <c r="T48" s="6"/>
      <c r="U48" s="6"/>
      <c r="V48" s="6"/>
      <c r="W48" s="6"/>
    </row>
    <row r="49" spans="1:23" s="12" customFormat="1" x14ac:dyDescent="0.2">
      <c r="A49" s="102"/>
      <c r="B49" s="76"/>
      <c r="D49" s="156"/>
      <c r="O49" s="6"/>
      <c r="P49" s="6"/>
      <c r="Q49" s="6"/>
      <c r="R49" s="6"/>
      <c r="S49" s="6"/>
      <c r="T49" s="6"/>
      <c r="U49" s="6"/>
      <c r="V49" s="11" t="str">
        <f t="shared" si="0"/>
        <v>0</v>
      </c>
      <c r="W49" s="11" t="str">
        <f t="shared" si="1"/>
        <v>0</v>
      </c>
    </row>
    <row r="50" spans="1:23" s="4" customFormat="1" x14ac:dyDescent="0.2">
      <c r="A50" s="152" t="s">
        <v>27</v>
      </c>
      <c r="B50" s="40" t="s">
        <v>28</v>
      </c>
      <c r="C50" s="6" t="s">
        <v>29</v>
      </c>
      <c r="D50" s="156"/>
      <c r="E50" s="12" t="s">
        <v>30</v>
      </c>
      <c r="F50" s="6"/>
      <c r="G50" s="6"/>
      <c r="H50" s="6"/>
      <c r="I50" s="6"/>
      <c r="J50" s="6"/>
      <c r="K50" s="6"/>
      <c r="L50" s="6"/>
      <c r="M50" s="6"/>
      <c r="N50" s="6" t="s">
        <v>31</v>
      </c>
      <c r="O50"/>
      <c r="P50" s="6" t="s">
        <v>32</v>
      </c>
      <c r="Q50" s="6"/>
      <c r="R50" s="6"/>
      <c r="S50" s="6"/>
      <c r="T50" s="6" t="s">
        <v>33</v>
      </c>
      <c r="U50" s="6"/>
      <c r="V50" s="11" t="str">
        <f t="shared" si="0"/>
        <v>0</v>
      </c>
      <c r="W50" s="11" t="str">
        <f t="shared" si="1"/>
        <v>0</v>
      </c>
    </row>
    <row r="51" spans="1:23" s="4" customFormat="1" x14ac:dyDescent="0.2">
      <c r="A51" s="152"/>
      <c r="B51" s="40"/>
      <c r="C51" s="6"/>
      <c r="D51" s="156"/>
      <c r="E51" s="12"/>
      <c r="F51" s="6"/>
      <c r="G51" s="6"/>
      <c r="H51" s="6"/>
      <c r="I51" s="6"/>
      <c r="J51" s="6"/>
      <c r="K51" s="6"/>
      <c r="L51" s="6"/>
      <c r="M51" s="6"/>
      <c r="N51" s="6"/>
      <c r="O51" s="6"/>
      <c r="P51" s="6"/>
      <c r="Q51" s="6"/>
      <c r="R51" s="6"/>
      <c r="S51" s="6"/>
      <c r="T51" s="6"/>
      <c r="U51" s="6"/>
      <c r="V51" s="11" t="str">
        <f t="shared" si="0"/>
        <v>0</v>
      </c>
      <c r="W51" s="11" t="str">
        <f t="shared" si="1"/>
        <v>0</v>
      </c>
    </row>
    <row r="52" spans="1:23" s="3" customFormat="1" x14ac:dyDescent="0.2">
      <c r="A52" s="152" t="str">
        <f>T($C$44)</f>
        <v>10.00 Uhr</v>
      </c>
      <c r="B52" s="43">
        <v>1</v>
      </c>
      <c r="C52" s="2" t="str">
        <f>T(C2)</f>
        <v>TV Ochsenbach</v>
      </c>
      <c r="D52" s="157" t="s">
        <v>102</v>
      </c>
      <c r="E52" s="2" t="str">
        <f>T(C3)</f>
        <v>TV Vaihingen/Enz</v>
      </c>
      <c r="F52" s="2"/>
      <c r="G52" s="2"/>
      <c r="H52" s="2"/>
      <c r="I52" s="2"/>
      <c r="J52" s="2"/>
      <c r="K52" s="2"/>
      <c r="L52" s="2"/>
      <c r="M52" s="2"/>
      <c r="N52" s="2" t="str">
        <f>T(C6)</f>
        <v>SpVgg Weil der Stadt 2</v>
      </c>
      <c r="O52" s="11">
        <v>15</v>
      </c>
      <c r="P52" s="5" t="s">
        <v>34</v>
      </c>
      <c r="Q52" s="11">
        <v>22</v>
      </c>
      <c r="R52" s="5"/>
      <c r="S52" s="1" t="str">
        <f>IF(O52="","",IF(O52=Q52,"1",IF(O52&gt;Q52,"2","0")))</f>
        <v>0</v>
      </c>
      <c r="T52" s="11" t="s">
        <v>34</v>
      </c>
      <c r="U52" s="1" t="str">
        <f>IF(Q52="","",IF(Q52=O52,"1",IF(Q52&gt;O52,"2","0")))</f>
        <v>2</v>
      </c>
      <c r="V52" s="11" t="str">
        <f t="shared" si="0"/>
        <v>0</v>
      </c>
      <c r="W52" s="11" t="str">
        <f t="shared" si="1"/>
        <v>2</v>
      </c>
    </row>
    <row r="53" spans="1:23" s="3" customFormat="1" x14ac:dyDescent="0.2">
      <c r="A53" s="152"/>
      <c r="B53" s="11">
        <v>2</v>
      </c>
      <c r="C53" s="2" t="str">
        <f>T(C4)</f>
        <v>TSV Ötisheim</v>
      </c>
      <c r="D53" s="157" t="s">
        <v>102</v>
      </c>
      <c r="E53" s="2" t="str">
        <f>T(C5)</f>
        <v>SpVgg Weil der Stadt 1</v>
      </c>
      <c r="F53" s="2"/>
      <c r="G53" s="2"/>
      <c r="H53" s="2"/>
      <c r="I53" s="2"/>
      <c r="J53" s="2"/>
      <c r="K53" s="2"/>
      <c r="L53" s="2"/>
      <c r="M53" s="2"/>
      <c r="N53" s="2" t="str">
        <f>T(C7)</f>
        <v xml:space="preserve">TV Heuchlingen </v>
      </c>
      <c r="O53" s="11">
        <v>10</v>
      </c>
      <c r="P53" s="5" t="s">
        <v>34</v>
      </c>
      <c r="Q53" s="11">
        <v>26</v>
      </c>
      <c r="R53" s="5"/>
      <c r="S53" s="1" t="str">
        <f>IF(O53="","",IF(O53=Q53,"1",IF(O53&gt;Q53,"2","0")))</f>
        <v>0</v>
      </c>
      <c r="T53" s="11" t="s">
        <v>34</v>
      </c>
      <c r="U53" s="1" t="str">
        <f>IF(Q53="","",IF(Q53=O53,"1",IF(Q53&gt;O53,"2","0")))</f>
        <v>2</v>
      </c>
      <c r="V53" s="11" t="str">
        <f t="shared" si="0"/>
        <v>0</v>
      </c>
      <c r="W53" s="11" t="str">
        <f t="shared" si="1"/>
        <v>2</v>
      </c>
    </row>
    <row r="54" spans="1:23" s="3" customFormat="1" x14ac:dyDescent="0.2">
      <c r="A54" s="152"/>
      <c r="B54" s="11"/>
      <c r="C54" s="2"/>
      <c r="D54" s="157"/>
      <c r="E54" s="2"/>
      <c r="F54" s="2"/>
      <c r="G54" s="2"/>
      <c r="H54" s="2"/>
      <c r="I54" s="2"/>
      <c r="J54" s="2"/>
      <c r="K54" s="2"/>
      <c r="L54" s="2"/>
      <c r="M54" s="2"/>
      <c r="N54" s="2"/>
      <c r="O54" s="11"/>
      <c r="P54" s="5"/>
      <c r="Q54" s="11"/>
      <c r="R54" s="5"/>
      <c r="S54" s="1"/>
      <c r="T54" s="11"/>
      <c r="U54" s="1"/>
      <c r="V54" s="11" t="str">
        <f t="shared" si="0"/>
        <v>0</v>
      </c>
      <c r="W54" s="11" t="str">
        <f t="shared" si="1"/>
        <v>0</v>
      </c>
    </row>
    <row r="55" spans="1:23" s="3" customFormat="1" x14ac:dyDescent="0.2">
      <c r="A55" s="152"/>
      <c r="B55" s="43">
        <v>1</v>
      </c>
      <c r="C55" s="2" t="str">
        <f>T(C6)</f>
        <v>SpVgg Weil der Stadt 2</v>
      </c>
      <c r="D55" s="157" t="s">
        <v>102</v>
      </c>
      <c r="E55" s="2" t="str">
        <f>T(C7)</f>
        <v xml:space="preserve">TV Heuchlingen </v>
      </c>
      <c r="F55" s="2"/>
      <c r="G55" s="2"/>
      <c r="H55" s="2"/>
      <c r="I55" s="2"/>
      <c r="J55" s="2"/>
      <c r="K55" s="2"/>
      <c r="L55" s="2"/>
      <c r="M55" s="2"/>
      <c r="N55" s="2" t="str">
        <f>T(C3)</f>
        <v>TV Vaihingen/Enz</v>
      </c>
      <c r="O55" s="11">
        <v>10</v>
      </c>
      <c r="P55" s="5" t="s">
        <v>34</v>
      </c>
      <c r="Q55" s="11">
        <v>30</v>
      </c>
      <c r="R55" s="5"/>
      <c r="S55" s="1" t="str">
        <f>IF(O55="","",IF(O55=Q55,"1",IF(O55&gt;Q55,"2","0")))</f>
        <v>0</v>
      </c>
      <c r="T55" s="11" t="s">
        <v>34</v>
      </c>
      <c r="U55" s="1" t="str">
        <f>IF(Q55="","",IF(Q55=O55,"1",IF(Q55&gt;O55,"2","0")))</f>
        <v>2</v>
      </c>
      <c r="V55" s="11" t="str">
        <f t="shared" si="0"/>
        <v>0</v>
      </c>
      <c r="W55" s="11" t="str">
        <f t="shared" si="1"/>
        <v>2</v>
      </c>
    </row>
    <row r="56" spans="1:23" s="3" customFormat="1" x14ac:dyDescent="0.2">
      <c r="A56"/>
      <c r="B56" s="43">
        <v>2</v>
      </c>
      <c r="C56" s="2" t="str">
        <f>T(C2)</f>
        <v>TV Ochsenbach</v>
      </c>
      <c r="D56" s="157" t="s">
        <v>102</v>
      </c>
      <c r="E56" s="2" t="str">
        <f>T(C4)</f>
        <v>TSV Ötisheim</v>
      </c>
      <c r="F56" s="7"/>
      <c r="G56" s="7"/>
      <c r="H56" s="7"/>
      <c r="I56" s="7"/>
      <c r="J56" s="7"/>
      <c r="K56" s="7"/>
      <c r="L56" s="7"/>
      <c r="M56" s="7"/>
      <c r="N56" s="2" t="str">
        <f>T(C5)</f>
        <v>SpVgg Weil der Stadt 1</v>
      </c>
      <c r="O56" s="5">
        <v>24</v>
      </c>
      <c r="P56" s="5" t="s">
        <v>34</v>
      </c>
      <c r="Q56" s="5">
        <v>14</v>
      </c>
      <c r="R56" s="5"/>
      <c r="S56" s="1" t="str">
        <f>IF(O56="","",IF(O56=Q56,"1",IF(O56&gt;Q56,"2","0")))</f>
        <v>2</v>
      </c>
      <c r="T56" s="11" t="s">
        <v>34</v>
      </c>
      <c r="U56" s="1" t="str">
        <f>IF(Q56="","",IF(Q56=O56,"1",IF(Q56&gt;O56,"2","0")))</f>
        <v>0</v>
      </c>
      <c r="V56" s="11" t="str">
        <f t="shared" si="0"/>
        <v>2</v>
      </c>
      <c r="W56" s="11" t="str">
        <f t="shared" si="1"/>
        <v>0</v>
      </c>
    </row>
    <row r="57" spans="1:23" s="3" customFormat="1" x14ac:dyDescent="0.2">
      <c r="A57"/>
      <c r="B57" s="43"/>
      <c r="C57" s="2"/>
      <c r="D57" s="158"/>
      <c r="E57" s="2"/>
      <c r="F57" s="7"/>
      <c r="G57" s="7"/>
      <c r="H57" s="7"/>
      <c r="I57" s="7"/>
      <c r="J57" s="7"/>
      <c r="K57" s="7"/>
      <c r="L57" s="7"/>
      <c r="M57" s="7"/>
      <c r="N57" s="2"/>
      <c r="O57" s="5"/>
      <c r="P57" s="5"/>
      <c r="Q57" s="5"/>
      <c r="R57" s="5"/>
      <c r="S57" s="1"/>
      <c r="T57" s="11"/>
      <c r="U57" s="1"/>
      <c r="V57" s="11" t="str">
        <f t="shared" si="0"/>
        <v>0</v>
      </c>
      <c r="W57" s="11" t="str">
        <f t="shared" si="1"/>
        <v>0</v>
      </c>
    </row>
    <row r="58" spans="1:23" s="3" customFormat="1" x14ac:dyDescent="0.2">
      <c r="A58" s="152"/>
      <c r="B58" s="11">
        <v>1</v>
      </c>
      <c r="C58" s="2" t="str">
        <f>T(C3)</f>
        <v>TV Vaihingen/Enz</v>
      </c>
      <c r="D58" s="157" t="s">
        <v>102</v>
      </c>
      <c r="E58" s="2" t="str">
        <f>T(C6)</f>
        <v>SpVgg Weil der Stadt 2</v>
      </c>
      <c r="F58" s="7"/>
      <c r="G58" s="7"/>
      <c r="H58" s="7"/>
      <c r="I58" s="7"/>
      <c r="J58" s="7"/>
      <c r="K58" s="7"/>
      <c r="L58" s="7"/>
      <c r="M58" s="7"/>
      <c r="N58" s="2" t="str">
        <f>T(C2)</f>
        <v>TV Ochsenbach</v>
      </c>
      <c r="O58" s="5">
        <v>30</v>
      </c>
      <c r="P58" s="5" t="s">
        <v>34</v>
      </c>
      <c r="Q58" s="5">
        <v>10</v>
      </c>
      <c r="R58" s="5"/>
      <c r="S58" s="1" t="str">
        <f>IF(O58="","",IF(O58=Q58,"1",IF(O58&gt;Q58,"2","0")))</f>
        <v>2</v>
      </c>
      <c r="T58" s="11" t="s">
        <v>34</v>
      </c>
      <c r="U58" s="1" t="str">
        <f>IF(Q58="","",IF(Q58=O58,"1",IF(Q58&gt;O58,"2","0")))</f>
        <v>0</v>
      </c>
      <c r="V58" s="11" t="str">
        <f t="shared" si="0"/>
        <v>2</v>
      </c>
      <c r="W58" s="11" t="str">
        <f t="shared" si="1"/>
        <v>0</v>
      </c>
    </row>
    <row r="59" spans="1:23" s="3" customFormat="1" x14ac:dyDescent="0.2">
      <c r="A59" s="152"/>
      <c r="B59" s="43">
        <v>2</v>
      </c>
      <c r="C59" s="2" t="str">
        <f>T(C7)</f>
        <v xml:space="preserve">TV Heuchlingen </v>
      </c>
      <c r="D59" s="157" t="s">
        <v>102</v>
      </c>
      <c r="E59" s="2" t="str">
        <f>T(C5)</f>
        <v>SpVgg Weil der Stadt 1</v>
      </c>
      <c r="F59" s="2"/>
      <c r="G59" s="2"/>
      <c r="H59" s="2"/>
      <c r="I59" s="2"/>
      <c r="J59" s="2"/>
      <c r="K59" s="2"/>
      <c r="L59" s="2"/>
      <c r="M59" s="2"/>
      <c r="N59" s="2" t="str">
        <f>T(C4)</f>
        <v>TSV Ötisheim</v>
      </c>
      <c r="O59" s="11">
        <v>12</v>
      </c>
      <c r="P59" s="5" t="s">
        <v>34</v>
      </c>
      <c r="Q59" s="11">
        <v>26</v>
      </c>
      <c r="R59" s="5"/>
      <c r="S59" s="1" t="str">
        <f>IF(O59="","",IF(O59=Q59,"1",IF(O59&gt;Q59,"2","0")))</f>
        <v>0</v>
      </c>
      <c r="T59" s="11" t="s">
        <v>34</v>
      </c>
      <c r="U59" s="1" t="str">
        <f>IF(Q59="","",IF(Q59=O59,"1",IF(Q59&gt;O59,"2","0")))</f>
        <v>2</v>
      </c>
      <c r="V59" s="11" t="str">
        <f t="shared" si="0"/>
        <v>0</v>
      </c>
      <c r="W59" s="11" t="str">
        <f t="shared" si="1"/>
        <v>2</v>
      </c>
    </row>
    <row r="60" spans="1:23" s="3" customFormat="1" x14ac:dyDescent="0.2">
      <c r="A60" s="152"/>
      <c r="B60" s="43"/>
      <c r="C60" s="2"/>
      <c r="D60" s="157"/>
      <c r="E60" s="2"/>
      <c r="F60" s="2"/>
      <c r="G60" s="2"/>
      <c r="H60" s="2"/>
      <c r="I60" s="2"/>
      <c r="J60" s="2"/>
      <c r="K60" s="2"/>
      <c r="L60" s="2"/>
      <c r="M60" s="2"/>
      <c r="N60" s="2"/>
      <c r="O60" s="11"/>
      <c r="P60" s="5"/>
      <c r="Q60" s="11"/>
      <c r="R60" s="5"/>
      <c r="S60" s="1"/>
      <c r="T60" s="11"/>
      <c r="U60" s="1"/>
      <c r="V60" s="11" t="str">
        <f t="shared" si="0"/>
        <v>0</v>
      </c>
      <c r="W60" s="11" t="str">
        <f t="shared" si="1"/>
        <v>0</v>
      </c>
    </row>
    <row r="61" spans="1:23" s="3" customFormat="1" x14ac:dyDescent="0.2">
      <c r="A61" s="152"/>
      <c r="B61" s="43">
        <v>1</v>
      </c>
      <c r="C61" s="2" t="str">
        <f>T(C3)</f>
        <v>TV Vaihingen/Enz</v>
      </c>
      <c r="D61" s="157" t="s">
        <v>102</v>
      </c>
      <c r="E61" s="2" t="str">
        <f>T(C4)</f>
        <v>TSV Ötisheim</v>
      </c>
      <c r="F61" s="2"/>
      <c r="G61" s="2"/>
      <c r="H61" s="2"/>
      <c r="I61" s="2"/>
      <c r="J61" s="2"/>
      <c r="K61" s="2"/>
      <c r="L61" s="2"/>
      <c r="M61" s="2"/>
      <c r="N61" s="2" t="str">
        <f>T(C6)</f>
        <v>SpVgg Weil der Stadt 2</v>
      </c>
      <c r="O61" s="11">
        <v>26</v>
      </c>
      <c r="P61" s="5" t="s">
        <v>34</v>
      </c>
      <c r="Q61" s="11">
        <v>12</v>
      </c>
      <c r="R61" s="5"/>
      <c r="S61" s="1" t="str">
        <f>IF(O61="","",IF(O61=Q61,"1",IF(O61&gt;Q61,"2","0")))</f>
        <v>2</v>
      </c>
      <c r="T61" s="11" t="s">
        <v>34</v>
      </c>
      <c r="U61" s="1" t="str">
        <f>IF(Q61="","",IF(Q61=O61,"1",IF(Q61&gt;O61,"2","0")))</f>
        <v>0</v>
      </c>
      <c r="V61" s="11" t="str">
        <f t="shared" si="0"/>
        <v>2</v>
      </c>
      <c r="W61" s="11" t="str">
        <f t="shared" si="1"/>
        <v>0</v>
      </c>
    </row>
    <row r="62" spans="1:23" s="3" customFormat="1" x14ac:dyDescent="0.2">
      <c r="A62" s="152"/>
      <c r="B62" s="43">
        <v>2</v>
      </c>
      <c r="C62" s="2" t="str">
        <f>T(C5)</f>
        <v>SpVgg Weil der Stadt 1</v>
      </c>
      <c r="D62" s="157" t="s">
        <v>102</v>
      </c>
      <c r="E62" s="2" t="str">
        <f>T(C2)</f>
        <v>TV Ochsenbach</v>
      </c>
      <c r="F62" s="2"/>
      <c r="G62" s="2"/>
      <c r="H62" s="2"/>
      <c r="I62" s="2"/>
      <c r="J62" s="2"/>
      <c r="K62" s="2"/>
      <c r="L62" s="2"/>
      <c r="M62" s="2"/>
      <c r="N62" s="2" t="str">
        <f>T(C7)</f>
        <v xml:space="preserve">TV Heuchlingen </v>
      </c>
      <c r="O62" s="11">
        <v>17</v>
      </c>
      <c r="P62" s="5" t="s">
        <v>34</v>
      </c>
      <c r="Q62" s="11">
        <v>16</v>
      </c>
      <c r="R62" s="5"/>
      <c r="S62" s="1" t="str">
        <f>IF(O62="","",IF(O62=Q62,"1",IF(O62&gt;Q62,"2","0")))</f>
        <v>2</v>
      </c>
      <c r="T62" s="11" t="s">
        <v>34</v>
      </c>
      <c r="U62" s="1" t="str">
        <f>IF(Q62="","",IF(Q62=O62,"1",IF(Q62&gt;O62,"2","0")))</f>
        <v>0</v>
      </c>
      <c r="V62" s="11" t="str">
        <f t="shared" si="0"/>
        <v>2</v>
      </c>
      <c r="W62" s="11" t="str">
        <f t="shared" si="1"/>
        <v>0</v>
      </c>
    </row>
    <row r="63" spans="1:23" s="3" customFormat="1" x14ac:dyDescent="0.2">
      <c r="A63" s="152"/>
      <c r="B63" s="43"/>
      <c r="C63" s="2"/>
      <c r="D63" s="157"/>
      <c r="E63" s="2"/>
      <c r="F63" s="2"/>
      <c r="G63" s="2"/>
      <c r="H63" s="2"/>
      <c r="I63" s="2"/>
      <c r="J63" s="2"/>
      <c r="K63" s="2"/>
      <c r="L63" s="2"/>
      <c r="M63" s="2"/>
      <c r="N63" s="2"/>
      <c r="O63" s="11"/>
      <c r="P63" s="5"/>
      <c r="Q63" s="11"/>
      <c r="R63" s="5"/>
      <c r="S63" s="1"/>
      <c r="T63" s="11"/>
      <c r="U63" s="1"/>
      <c r="V63" s="11" t="str">
        <f t="shared" si="0"/>
        <v>0</v>
      </c>
      <c r="W63" s="11" t="str">
        <f t="shared" si="1"/>
        <v>0</v>
      </c>
    </row>
    <row r="64" spans="1:23" s="3" customFormat="1" x14ac:dyDescent="0.2">
      <c r="A64" s="152"/>
      <c r="B64" s="43">
        <v>1</v>
      </c>
      <c r="C64" s="2" t="str">
        <f>T(C6)</f>
        <v>SpVgg Weil der Stadt 2</v>
      </c>
      <c r="D64" s="157" t="s">
        <v>102</v>
      </c>
      <c r="E64" s="2" t="str">
        <f>T(C2)</f>
        <v>TV Ochsenbach</v>
      </c>
      <c r="F64" s="2"/>
      <c r="G64" s="2"/>
      <c r="H64" s="2"/>
      <c r="I64" s="2"/>
      <c r="J64" s="2"/>
      <c r="K64" s="2"/>
      <c r="L64" s="2"/>
      <c r="M64" s="2"/>
      <c r="N64" s="2" t="str">
        <f>T(C3)</f>
        <v>TV Vaihingen/Enz</v>
      </c>
      <c r="O64" s="11">
        <v>10</v>
      </c>
      <c r="P64" s="5" t="s">
        <v>34</v>
      </c>
      <c r="Q64" s="11">
        <v>30</v>
      </c>
      <c r="R64" s="5"/>
      <c r="S64" s="1" t="str">
        <f>IF(O64="","",IF(O64=Q64,"1",IF(O64&gt;Q64,"2","0")))</f>
        <v>0</v>
      </c>
      <c r="T64" s="11" t="s">
        <v>34</v>
      </c>
      <c r="U64" s="1" t="str">
        <f>IF(Q64="","",IF(Q64=O64,"1",IF(Q64&gt;O64,"2","0")))</f>
        <v>2</v>
      </c>
      <c r="V64" s="11" t="str">
        <f t="shared" si="0"/>
        <v>0</v>
      </c>
      <c r="W64" s="11" t="str">
        <f t="shared" si="1"/>
        <v>2</v>
      </c>
    </row>
    <row r="65" spans="1:23" s="3" customFormat="1" x14ac:dyDescent="0.2">
      <c r="A65" s="152"/>
      <c r="B65" s="43">
        <v>2</v>
      </c>
      <c r="C65" s="2" t="str">
        <f>T(C4)</f>
        <v>TSV Ötisheim</v>
      </c>
      <c r="D65" s="157" t="s">
        <v>102</v>
      </c>
      <c r="E65" s="2" t="str">
        <f>T(C7)</f>
        <v xml:space="preserve">TV Heuchlingen </v>
      </c>
      <c r="F65" s="2"/>
      <c r="G65" s="2"/>
      <c r="H65" s="2"/>
      <c r="I65" s="2"/>
      <c r="J65" s="2"/>
      <c r="K65" s="2"/>
      <c r="L65" s="2"/>
      <c r="M65" s="2"/>
      <c r="N65" s="2" t="str">
        <f>T(C5)</f>
        <v>SpVgg Weil der Stadt 1</v>
      </c>
      <c r="O65" s="11">
        <v>19</v>
      </c>
      <c r="P65" s="5" t="s">
        <v>34</v>
      </c>
      <c r="Q65" s="11">
        <v>25</v>
      </c>
      <c r="R65" s="5"/>
      <c r="S65" s="1" t="str">
        <f>IF(O65="","",IF(O65=Q65,"1",IF(O65&gt;Q65,"2","0")))</f>
        <v>0</v>
      </c>
      <c r="T65" s="11" t="s">
        <v>34</v>
      </c>
      <c r="U65" s="1" t="str">
        <f>IF(Q65="","",IF(Q65=O65,"1",IF(Q65&gt;O65,"2","0")))</f>
        <v>2</v>
      </c>
      <c r="V65" s="11" t="str">
        <f t="shared" si="0"/>
        <v>0</v>
      </c>
      <c r="W65" s="11" t="str">
        <f t="shared" si="1"/>
        <v>2</v>
      </c>
    </row>
    <row r="66" spans="1:23" s="3" customFormat="1" x14ac:dyDescent="0.2">
      <c r="A66" s="152"/>
      <c r="B66" s="43"/>
      <c r="C66" s="2"/>
      <c r="D66" s="157"/>
      <c r="E66" s="2"/>
      <c r="F66" s="2"/>
      <c r="G66" s="2"/>
      <c r="H66" s="2"/>
      <c r="I66" s="2"/>
      <c r="J66" s="2"/>
      <c r="K66" s="2"/>
      <c r="L66" s="2"/>
      <c r="M66" s="2"/>
      <c r="N66" s="2"/>
      <c r="O66" s="11"/>
      <c r="P66" s="5"/>
      <c r="Q66" s="11"/>
      <c r="R66" s="5"/>
      <c r="S66" s="1"/>
      <c r="T66" s="11"/>
      <c r="U66" s="1"/>
      <c r="V66" s="11" t="str">
        <f t="shared" si="0"/>
        <v>0</v>
      </c>
      <c r="W66" s="11" t="str">
        <f t="shared" si="1"/>
        <v>0</v>
      </c>
    </row>
    <row r="67" spans="1:23" s="3" customFormat="1" x14ac:dyDescent="0.2">
      <c r="A67" s="152"/>
      <c r="B67" s="43">
        <v>1</v>
      </c>
      <c r="C67" s="2" t="str">
        <f>T(C3)</f>
        <v>TV Vaihingen/Enz</v>
      </c>
      <c r="D67" s="157" t="s">
        <v>102</v>
      </c>
      <c r="E67" s="2" t="str">
        <f>T(C7)</f>
        <v xml:space="preserve">TV Heuchlingen </v>
      </c>
      <c r="F67" s="7"/>
      <c r="G67" s="7"/>
      <c r="H67" s="7"/>
      <c r="I67" s="7"/>
      <c r="J67" s="7"/>
      <c r="K67" s="7"/>
      <c r="L67" s="7"/>
      <c r="M67" s="7"/>
      <c r="N67" s="2" t="str">
        <f>T(C2)</f>
        <v>TV Ochsenbach</v>
      </c>
      <c r="O67" s="5">
        <v>22</v>
      </c>
      <c r="P67" s="5" t="s">
        <v>34</v>
      </c>
      <c r="Q67" s="5">
        <v>14</v>
      </c>
      <c r="R67" s="5"/>
      <c r="S67" s="1" t="str">
        <f>IF(O67="","",IF(O67=Q67,"1",IF(O67&gt;Q67,"2","0")))</f>
        <v>2</v>
      </c>
      <c r="T67" s="11" t="s">
        <v>34</v>
      </c>
      <c r="U67" s="1" t="str">
        <f>IF(Q67="","",IF(Q67=O67,"1",IF(Q67&gt;O67,"2","0")))</f>
        <v>0</v>
      </c>
      <c r="V67" s="11" t="str">
        <f t="shared" si="0"/>
        <v>2</v>
      </c>
      <c r="W67" s="11" t="str">
        <f t="shared" si="1"/>
        <v>0</v>
      </c>
    </row>
    <row r="68" spans="1:23" s="101" customFormat="1" x14ac:dyDescent="0.2">
      <c r="A68" s="152"/>
      <c r="B68" s="43">
        <v>2</v>
      </c>
      <c r="C68" s="2" t="str">
        <f>T(C5)</f>
        <v>SpVgg Weil der Stadt 1</v>
      </c>
      <c r="D68" s="157" t="s">
        <v>102</v>
      </c>
      <c r="E68" s="2" t="str">
        <f>T(C6)</f>
        <v>SpVgg Weil der Stadt 2</v>
      </c>
      <c r="F68" s="7"/>
      <c r="G68" s="7"/>
      <c r="H68" s="7"/>
      <c r="I68" s="7"/>
      <c r="J68" s="7"/>
      <c r="K68" s="7"/>
      <c r="L68" s="7"/>
      <c r="M68" s="7"/>
      <c r="N68" s="2" t="str">
        <f>T(C4)</f>
        <v>TSV Ötisheim</v>
      </c>
      <c r="O68" s="5">
        <v>30</v>
      </c>
      <c r="P68" s="5" t="s">
        <v>34</v>
      </c>
      <c r="Q68" s="5">
        <v>10</v>
      </c>
      <c r="R68" s="5"/>
      <c r="S68" s="1" t="str">
        <f>IF(O68="","",IF(O68=Q68,"1",IF(O68&gt;Q68,"2","0")))</f>
        <v>2</v>
      </c>
      <c r="T68" s="11" t="s">
        <v>34</v>
      </c>
      <c r="U68" s="1" t="str">
        <f>IF(Q68="","",IF(Q68=O68,"1",IF(Q68&gt;O68,"2","0")))</f>
        <v>0</v>
      </c>
      <c r="V68" s="11" t="str">
        <f t="shared" si="0"/>
        <v>2</v>
      </c>
      <c r="W68" s="11" t="str">
        <f t="shared" si="1"/>
        <v>0</v>
      </c>
    </row>
    <row r="69" spans="1:23" s="101" customFormat="1" x14ac:dyDescent="0.2">
      <c r="A69" s="152"/>
      <c r="B69" s="43"/>
      <c r="C69" s="2"/>
      <c r="D69" s="158"/>
      <c r="E69" s="2"/>
      <c r="F69" s="7"/>
      <c r="G69" s="7"/>
      <c r="H69" s="7"/>
      <c r="I69" s="7"/>
      <c r="J69" s="7"/>
      <c r="K69" s="7"/>
      <c r="L69" s="7"/>
      <c r="M69" s="7"/>
      <c r="N69" s="2"/>
      <c r="O69" s="5"/>
      <c r="P69" s="5"/>
      <c r="Q69" s="5"/>
      <c r="R69" s="5"/>
      <c r="S69" s="1"/>
      <c r="T69" s="11"/>
      <c r="U69" s="1"/>
      <c r="V69" s="11" t="str">
        <f t="shared" si="0"/>
        <v>0</v>
      </c>
      <c r="W69" s="11" t="str">
        <f t="shared" si="1"/>
        <v>0</v>
      </c>
    </row>
    <row r="70" spans="1:23" s="5" customFormat="1" x14ac:dyDescent="0.2">
      <c r="A70" s="152"/>
      <c r="B70" s="43">
        <v>1</v>
      </c>
      <c r="C70" s="2" t="str">
        <f>T(C5)</f>
        <v>SpVgg Weil der Stadt 1</v>
      </c>
      <c r="D70" s="157" t="s">
        <v>102</v>
      </c>
      <c r="E70" s="2" t="str">
        <f>T(C3)</f>
        <v>TV Vaihingen/Enz</v>
      </c>
      <c r="F70" s="7"/>
      <c r="G70" s="7"/>
      <c r="H70" s="7"/>
      <c r="I70" s="7"/>
      <c r="J70" s="7"/>
      <c r="K70" s="7"/>
      <c r="L70" s="7"/>
      <c r="M70" s="7"/>
      <c r="N70" s="2" t="str">
        <f>T(C2)</f>
        <v>TV Ochsenbach</v>
      </c>
      <c r="O70" s="5">
        <v>18</v>
      </c>
      <c r="P70" s="5" t="s">
        <v>34</v>
      </c>
      <c r="Q70" s="5">
        <v>18</v>
      </c>
      <c r="S70" s="1" t="str">
        <f>IF(O70="","",IF(O70=Q70,"1",IF(O70&gt;Q70,"2","0")))</f>
        <v>1</v>
      </c>
      <c r="T70" s="11" t="s">
        <v>34</v>
      </c>
      <c r="U70" s="1" t="str">
        <f>IF(Q70="","",IF(Q70=O70,"1",IF(Q70&gt;O70,"2","0")))</f>
        <v>1</v>
      </c>
      <c r="V70" s="11" t="str">
        <f t="shared" si="0"/>
        <v>1</v>
      </c>
      <c r="W70" s="11" t="str">
        <f t="shared" si="1"/>
        <v>1</v>
      </c>
    </row>
    <row r="71" spans="1:23" s="5" customFormat="1" x14ac:dyDescent="0.2">
      <c r="A71" s="152"/>
      <c r="B71" s="43">
        <v>2</v>
      </c>
      <c r="C71" s="2" t="str">
        <f>T(C6)</f>
        <v>SpVgg Weil der Stadt 2</v>
      </c>
      <c r="D71" s="157" t="s">
        <v>102</v>
      </c>
      <c r="E71" s="2" t="str">
        <f>T(C4)</f>
        <v>TSV Ötisheim</v>
      </c>
      <c r="F71" s="7"/>
      <c r="G71" s="7"/>
      <c r="H71" s="7"/>
      <c r="I71" s="7"/>
      <c r="J71" s="7"/>
      <c r="K71" s="7"/>
      <c r="L71" s="7"/>
      <c r="M71" s="7"/>
      <c r="N71" s="2" t="str">
        <f>T(C7)</f>
        <v xml:space="preserve">TV Heuchlingen </v>
      </c>
      <c r="O71" s="5">
        <v>10</v>
      </c>
      <c r="P71" s="5" t="s">
        <v>34</v>
      </c>
      <c r="Q71" s="5">
        <v>30</v>
      </c>
      <c r="S71" s="1" t="str">
        <f>IF(O71="","",IF(O71=Q71,"1",IF(O71&gt;Q71,"2","0")))</f>
        <v>0</v>
      </c>
      <c r="T71" s="11" t="s">
        <v>34</v>
      </c>
      <c r="U71" s="1" t="str">
        <f>IF(Q71="","",IF(Q71=O71,"1",IF(Q71&gt;O71,"2","0")))</f>
        <v>2</v>
      </c>
      <c r="V71" s="11" t="str">
        <f t="shared" si="0"/>
        <v>0</v>
      </c>
      <c r="W71" s="11" t="str">
        <f t="shared" si="1"/>
        <v>2</v>
      </c>
    </row>
    <row r="72" spans="1:23" s="5" customFormat="1" x14ac:dyDescent="0.2">
      <c r="A72" s="152"/>
      <c r="B72" s="43"/>
      <c r="C72" s="2"/>
      <c r="D72" s="157"/>
      <c r="E72" s="2"/>
      <c r="F72" s="7"/>
      <c r="G72" s="7"/>
      <c r="H72" s="7"/>
      <c r="I72" s="7"/>
      <c r="J72" s="7"/>
      <c r="K72" s="7"/>
      <c r="L72" s="7"/>
      <c r="M72" s="7"/>
      <c r="N72" s="2"/>
      <c r="S72" s="1"/>
      <c r="T72" s="11"/>
      <c r="U72" s="1"/>
      <c r="V72" s="11" t="str">
        <f t="shared" si="0"/>
        <v>0</v>
      </c>
      <c r="W72" s="11" t="str">
        <f t="shared" si="1"/>
        <v>0</v>
      </c>
    </row>
    <row r="73" spans="1:23" x14ac:dyDescent="0.2">
      <c r="B73" s="43">
        <v>1</v>
      </c>
      <c r="C73" s="2" t="str">
        <f>T(C7)</f>
        <v xml:space="preserve">TV Heuchlingen </v>
      </c>
      <c r="D73" s="157" t="s">
        <v>102</v>
      </c>
      <c r="E73" s="2" t="str">
        <f>T(C2)</f>
        <v>TV Ochsenbach</v>
      </c>
      <c r="F73" s="7"/>
      <c r="G73" s="7"/>
      <c r="H73" s="7"/>
      <c r="I73" s="7"/>
      <c r="J73" s="7"/>
      <c r="K73" s="7"/>
      <c r="L73" s="7"/>
      <c r="M73" s="7"/>
      <c r="N73" s="2" t="str">
        <f>T(C3)</f>
        <v>TV Vaihingen/Enz</v>
      </c>
      <c r="O73" s="5">
        <v>15</v>
      </c>
      <c r="P73" s="5" t="s">
        <v>34</v>
      </c>
      <c r="Q73" s="5">
        <v>30</v>
      </c>
      <c r="R73" s="5"/>
      <c r="S73" s="1" t="str">
        <f>IF(O73="","",IF(O73=Q73,"1",IF(O73&gt;Q73,"2","0")))</f>
        <v>0</v>
      </c>
      <c r="T73" s="11" t="s">
        <v>34</v>
      </c>
      <c r="U73" s="1" t="str">
        <f>IF(Q73="","",IF(Q73=O73,"1",IF(Q73&gt;O73,"2","0")))</f>
        <v>2</v>
      </c>
      <c r="V73" s="11" t="str">
        <f t="shared" si="0"/>
        <v>0</v>
      </c>
      <c r="W73" s="11" t="str">
        <f t="shared" si="1"/>
        <v>2</v>
      </c>
    </row>
    <row r="74" spans="1:23" x14ac:dyDescent="0.2">
      <c r="B74"/>
      <c r="C74" s="2"/>
      <c r="F74" s="2"/>
      <c r="G74" s="2"/>
      <c r="H74" s="2"/>
      <c r="I74" s="2"/>
      <c r="J74" s="2"/>
      <c r="K74" s="2"/>
      <c r="L74" s="2"/>
      <c r="M74" s="2"/>
      <c r="N74" s="2"/>
      <c r="O74" s="5"/>
      <c r="P74" s="5"/>
      <c r="Q74" s="5"/>
      <c r="R74" s="5"/>
      <c r="S74" s="5"/>
      <c r="U74" s="5"/>
      <c r="V74" s="5"/>
      <c r="W74" s="5"/>
    </row>
  </sheetData>
  <pageMargins left="0.35433070866141736" right="0.23622047244094491" top="0.59055118110236227" bottom="0.62992125984251968" header="0.27559055118110237" footer="0.47244094488188981"/>
  <pageSetup paperSize="9" orientation="portrait" r:id="rId1"/>
  <headerFooter alignWithMargins="0">
    <oddFooter>&amp;CErstellt von Erich Unruh &amp;D&amp;RSeite &amp;P von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Y42"/>
  <sheetViews>
    <sheetView tabSelected="1" view="pageLayout" zoomScaleNormal="100" workbookViewId="0">
      <selection activeCell="C40" sqref="C40"/>
    </sheetView>
  </sheetViews>
  <sheetFormatPr baseColWidth="10" defaultRowHeight="12.75" x14ac:dyDescent="0.2"/>
  <cols>
    <col min="1" max="1" width="8.140625" style="152" customWidth="1"/>
    <col min="2" max="2" width="6.5703125" style="44" customWidth="1"/>
    <col min="3" max="3" width="18.28515625" style="11" customWidth="1"/>
    <col min="4" max="4" width="2.5703125" style="11" customWidth="1"/>
    <col min="5" max="5" width="2.5703125" style="2" customWidth="1"/>
    <col min="6" max="13" width="2.5703125" style="11" customWidth="1"/>
    <col min="14" max="14" width="18.28515625" style="11" customWidth="1"/>
    <col min="15" max="15" width="4.85546875" style="11" customWidth="1"/>
    <col min="16" max="16" width="1.140625" style="11" customWidth="1"/>
    <col min="17" max="17" width="4.85546875" style="11" customWidth="1"/>
    <col min="18" max="18" width="1.7109375" style="11" customWidth="1"/>
    <col min="19" max="19" width="2.85546875" style="11" customWidth="1"/>
    <col min="20" max="20" width="2" style="11" customWidth="1"/>
    <col min="21" max="21" width="3" style="11" customWidth="1"/>
    <col min="22" max="22" width="3.28515625" style="11" hidden="1" customWidth="1"/>
    <col min="23" max="23" width="3.42578125" style="11" hidden="1" customWidth="1"/>
  </cols>
  <sheetData>
    <row r="1" spans="1:25" x14ac:dyDescent="0.2">
      <c r="D1" s="6"/>
      <c r="E1" s="12"/>
      <c r="F1" s="12"/>
      <c r="G1" s="12"/>
      <c r="H1" s="12"/>
      <c r="I1" s="12"/>
      <c r="J1" s="12"/>
      <c r="K1" s="12"/>
      <c r="L1" s="12"/>
      <c r="M1" s="12"/>
      <c r="N1"/>
      <c r="O1" s="6"/>
      <c r="P1" s="6" t="s">
        <v>13</v>
      </c>
      <c r="Q1" s="6"/>
      <c r="S1" s="6"/>
      <c r="T1" s="6" t="s">
        <v>33</v>
      </c>
      <c r="U1" s="6"/>
    </row>
    <row r="2" spans="1:25" s="12" customFormat="1" x14ac:dyDescent="0.2">
      <c r="A2" s="102" t="s">
        <v>43</v>
      </c>
      <c r="B2" s="76"/>
      <c r="C2" s="125" t="s">
        <v>45</v>
      </c>
      <c r="D2" s="66" t="str">
        <f>$S$19</f>
        <v>1</v>
      </c>
      <c r="E2" s="153" t="str">
        <f>$S$23</f>
        <v>1</v>
      </c>
      <c r="F2" s="66" t="str">
        <f>$U$29</f>
        <v>1</v>
      </c>
      <c r="G2" s="66" t="str">
        <f>$U$31</f>
        <v>1</v>
      </c>
      <c r="H2" s="66" t="str">
        <f>$U$40</f>
        <v>1</v>
      </c>
      <c r="I2" s="66"/>
      <c r="J2" s="66"/>
      <c r="K2" s="66"/>
      <c r="L2" s="66"/>
      <c r="M2" s="66"/>
      <c r="N2" s="11"/>
      <c r="O2" s="11">
        <f>IF(O19="","",SUM($O$19+$O$23+$Q$29+$Q$31+$Q$40))</f>
        <v>0</v>
      </c>
      <c r="P2" s="11" t="s">
        <v>34</v>
      </c>
      <c r="Q2" s="11">
        <f>IF(O19="","",SUM($Q$19+$Q$23+$O$29+$O$31+$O$40))</f>
        <v>0</v>
      </c>
      <c r="R2" s="11"/>
      <c r="S2" s="11">
        <f>IF(O19="","",SUM(V19+V23+W29+W31+W40))</f>
        <v>5</v>
      </c>
      <c r="T2" s="11" t="s">
        <v>34</v>
      </c>
      <c r="U2" s="11">
        <f>IF(O19="","",SUM(W19+W23+V29+V31+V40))</f>
        <v>5</v>
      </c>
      <c r="V2" s="6"/>
      <c r="W2" s="6"/>
    </row>
    <row r="3" spans="1:25" s="12" customFormat="1" x14ac:dyDescent="0.2">
      <c r="A3" s="102" t="s">
        <v>42</v>
      </c>
      <c r="B3" s="76"/>
      <c r="C3" s="125" t="s">
        <v>44</v>
      </c>
      <c r="D3" s="66" t="str">
        <f>$U$19</f>
        <v>1</v>
      </c>
      <c r="E3" s="153" t="str">
        <f>$S$25</f>
        <v>1</v>
      </c>
      <c r="F3" s="66" t="str">
        <f>$S$28</f>
        <v>1</v>
      </c>
      <c r="G3" s="66" t="str">
        <f>$S$34</f>
        <v>1</v>
      </c>
      <c r="H3" s="66" t="str">
        <f>$U$37</f>
        <v>1</v>
      </c>
      <c r="I3" s="66"/>
      <c r="J3" s="66"/>
      <c r="K3" s="66"/>
      <c r="L3" s="66"/>
      <c r="M3" s="66"/>
      <c r="N3" s="11"/>
      <c r="O3" s="11">
        <f>IF(O19="","",SUM($Q$19+$O$25+$O$28+$O$34+$Q$37))</f>
        <v>0</v>
      </c>
      <c r="P3" s="11" t="s">
        <v>34</v>
      </c>
      <c r="Q3" s="11">
        <f>IF(O19="","",SUM($O$19+$Q$25+$Q$28+$Q$34+$O$37))</f>
        <v>0</v>
      </c>
      <c r="R3" s="11"/>
      <c r="S3" s="11">
        <f>IF(O19="","",SUM(W19+V25+V28+V34+W37))</f>
        <v>5</v>
      </c>
      <c r="T3" s="11" t="s">
        <v>34</v>
      </c>
      <c r="U3" s="11">
        <f>IF(O19="","",SUM(V19+W25+W28+W34+V37))</f>
        <v>5</v>
      </c>
      <c r="V3" s="6"/>
      <c r="W3" s="6"/>
    </row>
    <row r="4" spans="1:25" s="12" customFormat="1" x14ac:dyDescent="0.2">
      <c r="A4" s="102"/>
      <c r="B4" s="76"/>
      <c r="C4" s="178" t="s">
        <v>57</v>
      </c>
      <c r="D4" s="66" t="str">
        <f>$S$20</f>
        <v>1</v>
      </c>
      <c r="E4" s="153" t="str">
        <f>$U$23</f>
        <v>1</v>
      </c>
      <c r="F4" s="66" t="str">
        <f>$U$28</f>
        <v>1</v>
      </c>
      <c r="G4" s="66" t="str">
        <f>$S$32</f>
        <v>1</v>
      </c>
      <c r="H4" s="66" t="str">
        <f>$U$38</f>
        <v>1</v>
      </c>
      <c r="I4" s="66"/>
      <c r="J4" s="66"/>
      <c r="K4" s="66"/>
      <c r="L4" s="66"/>
      <c r="M4" s="66"/>
      <c r="N4" s="11"/>
      <c r="O4" s="11">
        <f>IF(O19="","",SUM($O$20+$Q$23+$Q$28+$O$32+$Q$38))</f>
        <v>0</v>
      </c>
      <c r="P4" s="11" t="s">
        <v>34</v>
      </c>
      <c r="Q4" s="11">
        <f>IF(O19="","",SUM($Q$20+$O$23+$O$28+$Q$32+$O$38))</f>
        <v>0</v>
      </c>
      <c r="R4" s="6"/>
      <c r="S4" s="11">
        <f>IF(O19="","",SUM(V20+W23+W28+V32+W38))</f>
        <v>5</v>
      </c>
      <c r="T4" s="11" t="s">
        <v>34</v>
      </c>
      <c r="U4" s="11">
        <f>IF(O19="","",SUM(W20+V23+V28+W32+V38))</f>
        <v>5</v>
      </c>
      <c r="V4" s="6"/>
      <c r="W4" s="6"/>
      <c r="X4" s="112"/>
    </row>
    <row r="5" spans="1:25" s="12" customFormat="1" x14ac:dyDescent="0.2">
      <c r="A5" s="102"/>
      <c r="B5" s="76"/>
      <c r="C5" s="125" t="s">
        <v>55</v>
      </c>
      <c r="D5" s="66" t="str">
        <f>$U$20</f>
        <v>1</v>
      </c>
      <c r="E5" s="153" t="str">
        <f>$U$26</f>
        <v>1</v>
      </c>
      <c r="F5" s="66" t="str">
        <f>$S$29</f>
        <v>1</v>
      </c>
      <c r="G5" s="66" t="str">
        <f>$S$35</f>
        <v>1</v>
      </c>
      <c r="H5" s="66" t="str">
        <f>$S$37</f>
        <v>1</v>
      </c>
      <c r="I5" s="66"/>
      <c r="J5" s="66"/>
      <c r="K5" s="66"/>
      <c r="L5" s="66"/>
      <c r="M5" s="66"/>
      <c r="N5" s="11"/>
      <c r="O5" s="11">
        <f>IF(O19="","",SUM($Q$20+$Q$26+$O$29+$O$35+$O$37))</f>
        <v>0</v>
      </c>
      <c r="P5" s="11" t="s">
        <v>34</v>
      </c>
      <c r="Q5" s="11">
        <f>IF(O19="","",SUM($O$20+$O$26+$Q$29+$Q$35+$Q$37))</f>
        <v>0</v>
      </c>
      <c r="R5" s="6"/>
      <c r="S5" s="11">
        <f>IF(O19="","",SUM(W20+W26+V29+V35+V37))</f>
        <v>5</v>
      </c>
      <c r="T5" s="11" t="s">
        <v>34</v>
      </c>
      <c r="U5" s="11">
        <f>IF(O19="","",SUM(V20+V26+W29+W35+W37))</f>
        <v>5</v>
      </c>
      <c r="V5" s="6"/>
      <c r="W5" s="6"/>
      <c r="X5" s="125"/>
      <c r="Y5" s="125"/>
    </row>
    <row r="6" spans="1:25" s="12" customFormat="1" x14ac:dyDescent="0.2">
      <c r="A6" s="102"/>
      <c r="B6" s="76"/>
      <c r="C6" s="112" t="s">
        <v>114</v>
      </c>
      <c r="D6" s="66" t="str">
        <f>$S$22</f>
        <v>1</v>
      </c>
      <c r="E6" s="153" t="str">
        <f>$U$25</f>
        <v>1</v>
      </c>
      <c r="F6" s="66" t="str">
        <f>$S$31</f>
        <v>1</v>
      </c>
      <c r="G6" s="66" t="str">
        <f>$U$35</f>
        <v>1</v>
      </c>
      <c r="H6" s="66" t="str">
        <f>$S$38</f>
        <v>1</v>
      </c>
      <c r="I6" s="66"/>
      <c r="J6" s="66"/>
      <c r="K6" s="66"/>
      <c r="L6" s="66"/>
      <c r="M6" s="66"/>
      <c r="N6" s="11"/>
      <c r="O6" s="11">
        <f>IF(O19="","",SUM($O$22+$Q$25+$O$31+$Q$35+$O$38))</f>
        <v>0</v>
      </c>
      <c r="P6" s="11" t="s">
        <v>34</v>
      </c>
      <c r="Q6" s="11">
        <f>IF(O19="","",SUM($Q$22+$O$25+$Q$31+$O$35+$Q$38))</f>
        <v>0</v>
      </c>
      <c r="R6" s="6"/>
      <c r="S6" s="11">
        <f>IF(O19="","",SUM(V22+W25+V31+W35+V38))</f>
        <v>5</v>
      </c>
      <c r="T6" s="11" t="s">
        <v>34</v>
      </c>
      <c r="U6" s="11">
        <f>IF(O19="","",SUM(W22+V25+W31+V35+W38))</f>
        <v>5</v>
      </c>
      <c r="V6" s="6"/>
      <c r="W6" s="6"/>
      <c r="X6" s="125"/>
      <c r="Y6" s="112"/>
    </row>
    <row r="7" spans="1:25" s="12" customFormat="1" x14ac:dyDescent="0.2">
      <c r="A7" s="102"/>
      <c r="B7" s="76"/>
      <c r="C7" s="125" t="s">
        <v>9</v>
      </c>
      <c r="D7" s="66" t="str">
        <f>$U$22</f>
        <v>1</v>
      </c>
      <c r="E7" s="153" t="str">
        <f>$S$26</f>
        <v>1</v>
      </c>
      <c r="F7" s="66" t="str">
        <f>$U$32</f>
        <v>1</v>
      </c>
      <c r="G7" s="66" t="str">
        <f>$U$34</f>
        <v>1</v>
      </c>
      <c r="H7" s="66" t="str">
        <f>$S$40</f>
        <v>1</v>
      </c>
      <c r="I7" s="66"/>
      <c r="J7" s="66"/>
      <c r="K7" s="66"/>
      <c r="L7" s="66"/>
      <c r="M7" s="66"/>
      <c r="N7" s="11"/>
      <c r="O7" s="11">
        <f>IF(O19="","",SUM($Q$22+$O$26+$Q$32+$Q$34+$O$40))</f>
        <v>0</v>
      </c>
      <c r="P7" s="11" t="s">
        <v>34</v>
      </c>
      <c r="Q7" s="11">
        <f>IF(O19="","",SUM($O$22+$Q$26+$O$32+$O$34+$Q$40))</f>
        <v>0</v>
      </c>
      <c r="R7" s="6"/>
      <c r="S7" s="11">
        <f>IF(O19="","",SUM(W22+V26+W32+W34+V40))</f>
        <v>5</v>
      </c>
      <c r="T7" s="11" t="s">
        <v>34</v>
      </c>
      <c r="U7" s="11">
        <f>IF(O19="","",SUM(V22+W26+V32+V34+W40))</f>
        <v>5</v>
      </c>
      <c r="V7" s="6"/>
      <c r="W7" s="6"/>
      <c r="X7" s="178"/>
      <c r="Y7" s="125"/>
    </row>
    <row r="8" spans="1:25" s="12" customFormat="1" x14ac:dyDescent="0.2">
      <c r="A8" s="102"/>
      <c r="B8" s="76"/>
      <c r="C8" s="180"/>
      <c r="D8" s="11"/>
      <c r="E8" s="2"/>
      <c r="F8" s="11"/>
      <c r="G8" s="11"/>
      <c r="H8" s="11"/>
      <c r="I8" s="11"/>
      <c r="J8" s="11"/>
      <c r="K8" s="11"/>
      <c r="L8" s="11"/>
      <c r="M8" s="11"/>
      <c r="N8" s="11"/>
      <c r="O8" s="11">
        <f>SUM(O2:O7)</f>
        <v>0</v>
      </c>
      <c r="P8" s="11" t="s">
        <v>34</v>
      </c>
      <c r="Q8" s="11">
        <f>SUM(Q2:Q7)</f>
        <v>0</v>
      </c>
      <c r="R8" s="11"/>
      <c r="S8" s="11">
        <f>SUM(S2:S7)</f>
        <v>30</v>
      </c>
      <c r="T8" s="11" t="s">
        <v>34</v>
      </c>
      <c r="U8" s="11">
        <f>SUM(U2:U7)</f>
        <v>30</v>
      </c>
      <c r="V8" s="6"/>
      <c r="W8" s="6"/>
      <c r="X8" s="18"/>
      <c r="Y8" s="18"/>
    </row>
    <row r="9" spans="1:25" s="12" customFormat="1" x14ac:dyDescent="0.2">
      <c r="A9" s="102" t="s">
        <v>22</v>
      </c>
      <c r="B9" s="76"/>
      <c r="C9" s="154" t="s">
        <v>164</v>
      </c>
      <c r="D9" s="6"/>
      <c r="V9" s="6"/>
      <c r="W9" s="6"/>
    </row>
    <row r="10" spans="1:25" s="12" customFormat="1" x14ac:dyDescent="0.2">
      <c r="A10" s="102" t="s">
        <v>23</v>
      </c>
      <c r="B10" s="76"/>
      <c r="C10" s="4" t="s">
        <v>199</v>
      </c>
      <c r="D10" s="6"/>
      <c r="E10" s="155"/>
      <c r="F10" s="155"/>
      <c r="G10" s="155"/>
      <c r="H10" s="155"/>
      <c r="I10" s="155"/>
      <c r="J10" s="155"/>
      <c r="K10" s="155"/>
      <c r="L10" s="155"/>
      <c r="M10" s="155"/>
      <c r="O10" s="6"/>
      <c r="P10" s="6"/>
      <c r="Q10" s="6"/>
      <c r="R10" s="6"/>
      <c r="S10" s="6"/>
      <c r="T10" s="6"/>
      <c r="U10" s="6"/>
      <c r="V10" s="6"/>
      <c r="W10" s="6"/>
    </row>
    <row r="11" spans="1:25" s="12" customFormat="1" x14ac:dyDescent="0.2">
      <c r="A11" s="102" t="s">
        <v>24</v>
      </c>
      <c r="B11" s="76"/>
      <c r="C11" s="249" t="s">
        <v>202</v>
      </c>
      <c r="D11" s="6"/>
      <c r="O11" s="6"/>
      <c r="P11" s="6"/>
      <c r="Q11" s="6"/>
      <c r="R11" s="6"/>
      <c r="S11" s="6"/>
      <c r="T11" s="6"/>
      <c r="U11" s="6"/>
      <c r="V11" s="6"/>
      <c r="W11" s="6"/>
    </row>
    <row r="12" spans="1:25" s="12" customFormat="1" x14ac:dyDescent="0.2">
      <c r="A12" s="102" t="s">
        <v>25</v>
      </c>
      <c r="B12" s="76"/>
      <c r="C12" s="12" t="s">
        <v>103</v>
      </c>
      <c r="D12" s="6"/>
      <c r="O12" s="6"/>
      <c r="P12" s="6"/>
      <c r="Q12" s="6"/>
      <c r="R12" s="6"/>
      <c r="S12" s="6"/>
      <c r="T12" s="6"/>
      <c r="U12" s="6"/>
      <c r="V12" s="6"/>
      <c r="W12" s="6"/>
    </row>
    <row r="13" spans="1:25" s="12" customFormat="1" x14ac:dyDescent="0.2">
      <c r="A13" s="102" t="s">
        <v>100</v>
      </c>
      <c r="B13" s="76"/>
      <c r="C13" s="4" t="s">
        <v>200</v>
      </c>
      <c r="D13" s="6"/>
      <c r="O13" s="6"/>
      <c r="P13" s="6"/>
      <c r="Q13" s="6"/>
      <c r="R13" s="6"/>
      <c r="S13" s="6"/>
      <c r="T13" s="6"/>
      <c r="U13" s="6"/>
      <c r="V13" s="6"/>
      <c r="W13" s="6"/>
    </row>
    <row r="14" spans="1:25" s="12" customFormat="1" x14ac:dyDescent="0.2">
      <c r="A14" s="102" t="s">
        <v>101</v>
      </c>
      <c r="B14" s="76"/>
      <c r="D14" s="6"/>
      <c r="O14" s="6"/>
      <c r="P14" s="6"/>
      <c r="Q14" s="6"/>
      <c r="R14" s="6"/>
      <c r="S14" s="6"/>
      <c r="T14" s="6"/>
      <c r="U14" s="6"/>
      <c r="V14" s="6"/>
      <c r="W14" s="6"/>
    </row>
    <row r="15" spans="1:25" s="12" customFormat="1" x14ac:dyDescent="0.2">
      <c r="A15" s="102"/>
      <c r="B15" s="76"/>
      <c r="D15" s="6"/>
      <c r="O15" s="6"/>
      <c r="P15" s="6"/>
      <c r="Q15" s="6"/>
      <c r="R15" s="6"/>
      <c r="S15" s="6"/>
      <c r="T15" s="6"/>
      <c r="U15" s="6"/>
      <c r="V15" s="6"/>
      <c r="W15" s="6"/>
    </row>
    <row r="16" spans="1:25" s="12" customFormat="1" x14ac:dyDescent="0.2">
      <c r="A16" s="102"/>
      <c r="B16" s="76"/>
      <c r="D16" s="6"/>
      <c r="O16" s="6"/>
      <c r="P16" s="6"/>
      <c r="Q16" s="6"/>
      <c r="R16" s="6"/>
      <c r="S16" s="6"/>
      <c r="T16" s="6"/>
      <c r="U16" s="6"/>
      <c r="V16" s="6"/>
      <c r="W16" s="6"/>
    </row>
    <row r="17" spans="1:24" s="4" customFormat="1" x14ac:dyDescent="0.2">
      <c r="A17" s="152" t="s">
        <v>27</v>
      </c>
      <c r="B17" s="40" t="s">
        <v>28</v>
      </c>
      <c r="C17" s="6" t="s">
        <v>29</v>
      </c>
      <c r="D17" s="156"/>
      <c r="E17" s="12" t="s">
        <v>30</v>
      </c>
      <c r="F17" s="6"/>
      <c r="G17" s="6"/>
      <c r="H17" s="6"/>
      <c r="I17" s="6"/>
      <c r="J17" s="6"/>
      <c r="K17" s="6"/>
      <c r="L17" s="6"/>
      <c r="M17" s="6"/>
      <c r="N17" s="6" t="s">
        <v>31</v>
      </c>
      <c r="O17"/>
      <c r="P17" s="6" t="s">
        <v>32</v>
      </c>
      <c r="Q17" s="6"/>
      <c r="R17" s="6"/>
      <c r="S17" s="6"/>
      <c r="T17" s="6" t="s">
        <v>33</v>
      </c>
      <c r="U17" s="6"/>
      <c r="V17" s="6"/>
      <c r="W17" s="6"/>
    </row>
    <row r="18" spans="1:24" s="4" customFormat="1" x14ac:dyDescent="0.2">
      <c r="A18" s="152"/>
      <c r="B18" s="40"/>
      <c r="C18" s="6"/>
      <c r="D18" s="156"/>
      <c r="E18" s="12"/>
      <c r="F18" s="6"/>
      <c r="G18" s="6"/>
      <c r="H18" s="6"/>
      <c r="I18" s="6"/>
      <c r="J18" s="6"/>
      <c r="K18" s="6"/>
      <c r="L18" s="6"/>
      <c r="M18" s="6"/>
      <c r="N18" s="6"/>
      <c r="O18" s="6"/>
      <c r="P18" s="6"/>
      <c r="Q18" s="6"/>
      <c r="R18" s="6"/>
      <c r="S18" s="6"/>
      <c r="T18" s="6"/>
      <c r="U18" s="6"/>
      <c r="V18" s="6"/>
      <c r="W18" s="6"/>
    </row>
    <row r="19" spans="1:24" s="3" customFormat="1" x14ac:dyDescent="0.2">
      <c r="A19" s="253" t="str">
        <f>T($C$11)</f>
        <v>14.00 Uhr</v>
      </c>
      <c r="B19" s="43">
        <v>1</v>
      </c>
      <c r="C19" s="2" t="str">
        <f>T(C2)</f>
        <v>TV Unterhaugstett 2</v>
      </c>
      <c r="D19" s="157" t="s">
        <v>102</v>
      </c>
      <c r="E19" s="2" t="str">
        <f>T(C3)</f>
        <v>TV Unterhaugstett 1</v>
      </c>
      <c r="F19" s="2"/>
      <c r="G19" s="2"/>
      <c r="H19" s="2"/>
      <c r="I19" s="2"/>
      <c r="J19" s="2"/>
      <c r="K19" s="2"/>
      <c r="L19" s="2"/>
      <c r="M19" s="2"/>
      <c r="N19" s="2" t="str">
        <f>T(C6)</f>
        <v>TSV Malmsheim 2</v>
      </c>
      <c r="O19" s="11">
        <v>0</v>
      </c>
      <c r="P19" s="5" t="s">
        <v>34</v>
      </c>
      <c r="Q19" s="11">
        <v>0</v>
      </c>
      <c r="R19" s="5"/>
      <c r="S19" s="1" t="str">
        <f>IF(O19="","",IF(O19=Q19,"1",IF(O19&gt;Q19,"2","0")))</f>
        <v>1</v>
      </c>
      <c r="T19" s="11" t="s">
        <v>34</v>
      </c>
      <c r="U19" s="1" t="str">
        <f>IF(O19="","",IF(Q19=O19,"1",IF(Q19&gt;O19,"2","0")))</f>
        <v>1</v>
      </c>
      <c r="V19" s="11" t="str">
        <f>IF(S19="","0",S19)</f>
        <v>1</v>
      </c>
      <c r="W19" s="11" t="str">
        <f>IF(U19="","0",U19)</f>
        <v>1</v>
      </c>
    </row>
    <row r="20" spans="1:24" s="3" customFormat="1" x14ac:dyDescent="0.2">
      <c r="A20" s="152"/>
      <c r="B20" s="11">
        <v>2</v>
      </c>
      <c r="C20" s="2" t="str">
        <f>T(C4)</f>
        <v>NLV Vaihingen</v>
      </c>
      <c r="D20" s="157" t="s">
        <v>102</v>
      </c>
      <c r="E20" s="2" t="str">
        <f>T(C5)</f>
        <v>TSV Grafenau 1</v>
      </c>
      <c r="F20" s="2"/>
      <c r="G20" s="2"/>
      <c r="H20" s="2"/>
      <c r="I20" s="2"/>
      <c r="J20" s="2"/>
      <c r="K20" s="2"/>
      <c r="L20" s="2"/>
      <c r="M20" s="2"/>
      <c r="N20" s="2" t="str">
        <f>T(C7)</f>
        <v>TSV Gärtringen 1</v>
      </c>
      <c r="O20" s="11">
        <v>0</v>
      </c>
      <c r="P20" s="5" t="s">
        <v>34</v>
      </c>
      <c r="Q20" s="11">
        <v>0</v>
      </c>
      <c r="R20" s="5"/>
      <c r="S20" s="1" t="str">
        <f>IF(O20="","",IF(O20=Q20,"1",IF(O20&gt;Q20,"2","0")))</f>
        <v>1</v>
      </c>
      <c r="T20" s="11" t="s">
        <v>34</v>
      </c>
      <c r="U20" s="1" t="str">
        <f>IF(O20="","",IF(Q20=O20,"1",IF(Q20&gt;O20,"2","0")))</f>
        <v>1</v>
      </c>
      <c r="V20" s="11" t="str">
        <f t="shared" ref="V20:V41" si="0">IF(S20="","0",S20)</f>
        <v>1</v>
      </c>
      <c r="W20" s="11" t="str">
        <f t="shared" ref="W20:W41" si="1">IF(U20="","0",U20)</f>
        <v>1</v>
      </c>
    </row>
    <row r="21" spans="1:24" s="3" customFormat="1" x14ac:dyDescent="0.2">
      <c r="A21" s="152"/>
      <c r="B21" s="11"/>
      <c r="C21" s="2"/>
      <c r="D21" s="157"/>
      <c r="E21" s="2"/>
      <c r="F21" s="2"/>
      <c r="G21" s="2"/>
      <c r="H21" s="2"/>
      <c r="I21" s="2"/>
      <c r="J21" s="2"/>
      <c r="K21" s="2"/>
      <c r="L21" s="2"/>
      <c r="M21" s="2"/>
      <c r="N21" s="2"/>
      <c r="O21" s="11"/>
      <c r="P21" s="5"/>
      <c r="Q21" s="11"/>
      <c r="R21" s="5"/>
      <c r="S21" s="1"/>
      <c r="T21" s="11"/>
      <c r="U21" s="1"/>
      <c r="V21" s="11" t="str">
        <f t="shared" si="0"/>
        <v>0</v>
      </c>
      <c r="W21" s="11" t="str">
        <f t="shared" si="1"/>
        <v>0</v>
      </c>
    </row>
    <row r="22" spans="1:24" s="3" customFormat="1" x14ac:dyDescent="0.2">
      <c r="A22" s="152"/>
      <c r="B22" s="43">
        <v>1</v>
      </c>
      <c r="C22" s="2" t="str">
        <f>T(C6)</f>
        <v>TSV Malmsheim 2</v>
      </c>
      <c r="D22" s="157" t="s">
        <v>102</v>
      </c>
      <c r="E22" s="2" t="str">
        <f>T(C7)</f>
        <v>TSV Gärtringen 1</v>
      </c>
      <c r="F22" s="2"/>
      <c r="G22" s="2"/>
      <c r="H22" s="2"/>
      <c r="I22" s="2"/>
      <c r="J22" s="2"/>
      <c r="K22" s="2"/>
      <c r="L22" s="2"/>
      <c r="M22" s="2"/>
      <c r="N22" s="2" t="str">
        <f>T(C3)</f>
        <v>TV Unterhaugstett 1</v>
      </c>
      <c r="O22" s="11">
        <v>0</v>
      </c>
      <c r="P22" s="5" t="s">
        <v>34</v>
      </c>
      <c r="Q22" s="11">
        <v>0</v>
      </c>
      <c r="R22" s="5"/>
      <c r="S22" s="1" t="str">
        <f>IF(O22="","",IF(O22=Q22,"1",IF(O22&gt;Q22,"2","0")))</f>
        <v>1</v>
      </c>
      <c r="T22" s="11" t="s">
        <v>34</v>
      </c>
      <c r="U22" s="1" t="str">
        <f>IF(Q22="","",IF(Q22=O22,"1",IF(Q22&gt;O22,"2","0")))</f>
        <v>1</v>
      </c>
      <c r="V22" s="11" t="str">
        <f t="shared" si="0"/>
        <v>1</v>
      </c>
      <c r="W22" s="11" t="str">
        <f t="shared" si="1"/>
        <v>1</v>
      </c>
      <c r="X22" s="2"/>
    </row>
    <row r="23" spans="1:24" s="3" customFormat="1" x14ac:dyDescent="0.2">
      <c r="A23"/>
      <c r="B23" s="43">
        <v>2</v>
      </c>
      <c r="C23" s="2" t="str">
        <f>T(C2)</f>
        <v>TV Unterhaugstett 2</v>
      </c>
      <c r="D23" s="157" t="s">
        <v>102</v>
      </c>
      <c r="E23" s="2" t="str">
        <f>T(C4)</f>
        <v>NLV Vaihingen</v>
      </c>
      <c r="F23" s="7"/>
      <c r="G23" s="7"/>
      <c r="H23" s="7"/>
      <c r="I23" s="7"/>
      <c r="J23" s="7"/>
      <c r="K23" s="7"/>
      <c r="L23" s="7"/>
      <c r="M23" s="7"/>
      <c r="N23" s="2" t="str">
        <f>T(C5)</f>
        <v>TSV Grafenau 1</v>
      </c>
      <c r="O23" s="5">
        <v>0</v>
      </c>
      <c r="P23" s="5" t="s">
        <v>34</v>
      </c>
      <c r="Q23" s="5">
        <v>0</v>
      </c>
      <c r="R23" s="5"/>
      <c r="S23" s="1" t="str">
        <f>IF(O23="","",IF(O23=Q23,"1",IF(O23&gt;Q23,"2","0")))</f>
        <v>1</v>
      </c>
      <c r="T23" s="11" t="s">
        <v>34</v>
      </c>
      <c r="U23" s="1" t="str">
        <f>IF(Q23="","",IF(Q23=O23,"1",IF(Q23&gt;O23,"2","0")))</f>
        <v>1</v>
      </c>
      <c r="V23" s="11" t="str">
        <f t="shared" si="0"/>
        <v>1</v>
      </c>
      <c r="W23" s="11" t="str">
        <f t="shared" si="1"/>
        <v>1</v>
      </c>
    </row>
    <row r="24" spans="1:24" s="3" customFormat="1" x14ac:dyDescent="0.2">
      <c r="A24"/>
      <c r="B24" s="43"/>
      <c r="C24" s="2"/>
      <c r="D24" s="158"/>
      <c r="E24" s="2"/>
      <c r="F24" s="7"/>
      <c r="G24" s="7"/>
      <c r="H24" s="7"/>
      <c r="I24" s="7"/>
      <c r="J24" s="7"/>
      <c r="K24" s="7"/>
      <c r="L24" s="7"/>
      <c r="M24" s="7"/>
      <c r="N24" s="2"/>
      <c r="O24" s="5"/>
      <c r="P24" s="5"/>
      <c r="Q24" s="5"/>
      <c r="R24" s="5"/>
      <c r="S24" s="1"/>
      <c r="T24" s="11"/>
      <c r="U24" s="1"/>
      <c r="V24" s="11" t="str">
        <f t="shared" si="0"/>
        <v>0</v>
      </c>
      <c r="W24" s="11" t="str">
        <f t="shared" si="1"/>
        <v>0</v>
      </c>
    </row>
    <row r="25" spans="1:24" s="3" customFormat="1" x14ac:dyDescent="0.2">
      <c r="A25" s="152"/>
      <c r="B25" s="11">
        <v>1</v>
      </c>
      <c r="C25" s="2" t="str">
        <f>T(C3)</f>
        <v>TV Unterhaugstett 1</v>
      </c>
      <c r="D25" s="157" t="s">
        <v>102</v>
      </c>
      <c r="E25" s="2" t="str">
        <f>T(C6)</f>
        <v>TSV Malmsheim 2</v>
      </c>
      <c r="F25" s="7"/>
      <c r="G25" s="7"/>
      <c r="H25" s="7"/>
      <c r="I25" s="7"/>
      <c r="J25" s="7"/>
      <c r="K25" s="7"/>
      <c r="L25" s="7"/>
      <c r="M25" s="7"/>
      <c r="N25" s="7" t="s">
        <v>57</v>
      </c>
      <c r="O25" s="5">
        <v>0</v>
      </c>
      <c r="P25" s="5" t="s">
        <v>34</v>
      </c>
      <c r="Q25" s="5">
        <v>0</v>
      </c>
      <c r="R25" s="5"/>
      <c r="S25" s="1" t="str">
        <f>IF(O25="","",IF(O25=Q25,"1",IF(O25&gt;Q25,"2","0")))</f>
        <v>1</v>
      </c>
      <c r="T25" s="11" t="s">
        <v>34</v>
      </c>
      <c r="U25" s="1" t="str">
        <f>IF(Q25="","",IF(Q25=O25,"1",IF(Q25&gt;O25,"2","0")))</f>
        <v>1</v>
      </c>
      <c r="V25" s="11" t="str">
        <f t="shared" si="0"/>
        <v>1</v>
      </c>
      <c r="W25" s="11" t="str">
        <f t="shared" si="1"/>
        <v>1</v>
      </c>
    </row>
    <row r="26" spans="1:24" s="3" customFormat="1" x14ac:dyDescent="0.2">
      <c r="A26" s="152"/>
      <c r="B26" s="43">
        <v>2</v>
      </c>
      <c r="C26" s="2" t="str">
        <f>T(C7)</f>
        <v>TSV Gärtringen 1</v>
      </c>
      <c r="D26" s="157" t="s">
        <v>102</v>
      </c>
      <c r="E26" s="2" t="str">
        <f>T(C5)</f>
        <v>TSV Grafenau 1</v>
      </c>
      <c r="F26" s="2"/>
      <c r="G26" s="2"/>
      <c r="H26" s="2"/>
      <c r="I26" s="2"/>
      <c r="J26" s="2"/>
      <c r="K26" s="2"/>
      <c r="L26" s="2"/>
      <c r="M26" s="2"/>
      <c r="N26" s="7" t="s">
        <v>45</v>
      </c>
      <c r="O26" s="11">
        <v>0</v>
      </c>
      <c r="P26" s="5" t="s">
        <v>34</v>
      </c>
      <c r="Q26" s="11">
        <v>0</v>
      </c>
      <c r="R26" s="5"/>
      <c r="S26" s="1" t="str">
        <f>IF(O26="","",IF(O26=Q26,"1",IF(O26&gt;Q26,"2","0")))</f>
        <v>1</v>
      </c>
      <c r="T26" s="11" t="s">
        <v>34</v>
      </c>
      <c r="U26" s="1" t="str">
        <f>IF(Q26="","",IF(Q26=O26,"1",IF(Q26&gt;O26,"2","0")))</f>
        <v>1</v>
      </c>
      <c r="V26" s="11" t="str">
        <f t="shared" si="0"/>
        <v>1</v>
      </c>
      <c r="W26" s="11" t="str">
        <f t="shared" si="1"/>
        <v>1</v>
      </c>
    </row>
    <row r="27" spans="1:24" s="3" customFormat="1" x14ac:dyDescent="0.2">
      <c r="A27" s="152"/>
      <c r="B27" s="43"/>
      <c r="C27" s="2"/>
      <c r="D27" s="157"/>
      <c r="E27" s="2"/>
      <c r="F27" s="2"/>
      <c r="G27" s="2"/>
      <c r="H27" s="2"/>
      <c r="I27" s="2"/>
      <c r="J27" s="2"/>
      <c r="K27" s="2"/>
      <c r="L27" s="2"/>
      <c r="M27" s="2"/>
      <c r="N27" s="2"/>
      <c r="O27" s="11"/>
      <c r="P27" s="5"/>
      <c r="Q27" s="11"/>
      <c r="R27" s="5"/>
      <c r="S27" s="1"/>
      <c r="T27" s="11"/>
      <c r="U27" s="1"/>
      <c r="V27" s="11" t="str">
        <f t="shared" si="0"/>
        <v>0</v>
      </c>
      <c r="W27" s="11" t="str">
        <f t="shared" si="1"/>
        <v>0</v>
      </c>
    </row>
    <row r="28" spans="1:24" s="3" customFormat="1" x14ac:dyDescent="0.2">
      <c r="A28" s="152"/>
      <c r="B28" s="43">
        <v>1</v>
      </c>
      <c r="C28" s="2" t="str">
        <f>T(C3)</f>
        <v>TV Unterhaugstett 1</v>
      </c>
      <c r="D28" s="157" t="s">
        <v>102</v>
      </c>
      <c r="E28" s="2" t="str">
        <f>T(C4)</f>
        <v>NLV Vaihingen</v>
      </c>
      <c r="F28" s="2"/>
      <c r="G28" s="2"/>
      <c r="H28" s="2"/>
      <c r="I28" s="2"/>
      <c r="J28" s="2"/>
      <c r="K28" s="2"/>
      <c r="L28" s="2"/>
      <c r="M28" s="2"/>
      <c r="N28" s="2" t="str">
        <f>T(C6)</f>
        <v>TSV Malmsheim 2</v>
      </c>
      <c r="O28" s="11">
        <v>0</v>
      </c>
      <c r="P28" s="5" t="s">
        <v>34</v>
      </c>
      <c r="Q28" s="11">
        <v>0</v>
      </c>
      <c r="R28" s="5"/>
      <c r="S28" s="1" t="str">
        <f>IF(O28="","",IF(O28=Q28,"1",IF(O28&gt;Q28,"2","0")))</f>
        <v>1</v>
      </c>
      <c r="T28" s="11" t="s">
        <v>34</v>
      </c>
      <c r="U28" s="1" t="str">
        <f>IF(Q28="","",IF(Q28=O28,"1",IF(Q28&gt;O28,"2","0")))</f>
        <v>1</v>
      </c>
      <c r="V28" s="11" t="str">
        <f t="shared" si="0"/>
        <v>1</v>
      </c>
      <c r="W28" s="11" t="str">
        <f t="shared" si="1"/>
        <v>1</v>
      </c>
    </row>
    <row r="29" spans="1:24" s="3" customFormat="1" x14ac:dyDescent="0.2">
      <c r="A29" s="152"/>
      <c r="B29" s="43">
        <v>2</v>
      </c>
      <c r="C29" s="2" t="str">
        <f>T(C5)</f>
        <v>TSV Grafenau 1</v>
      </c>
      <c r="D29" s="157" t="s">
        <v>102</v>
      </c>
      <c r="E29" s="2" t="str">
        <f>T(C2)</f>
        <v>TV Unterhaugstett 2</v>
      </c>
      <c r="F29" s="2"/>
      <c r="G29" s="2"/>
      <c r="H29" s="2"/>
      <c r="I29" s="2"/>
      <c r="J29" s="2"/>
      <c r="K29" s="2"/>
      <c r="L29" s="2"/>
      <c r="M29" s="2"/>
      <c r="N29" s="2" t="str">
        <f>T(C7)</f>
        <v>TSV Gärtringen 1</v>
      </c>
      <c r="O29" s="11">
        <v>0</v>
      </c>
      <c r="P29" s="5" t="s">
        <v>34</v>
      </c>
      <c r="Q29" s="11">
        <v>0</v>
      </c>
      <c r="R29" s="5"/>
      <c r="S29" s="1" t="str">
        <f>IF(O29="","",IF(O29=Q29,"1",IF(O29&gt;Q29,"2","0")))</f>
        <v>1</v>
      </c>
      <c r="T29" s="11" t="s">
        <v>34</v>
      </c>
      <c r="U29" s="1" t="str">
        <f>IF(Q29="","",IF(Q29=O29,"1",IF(Q29&gt;O29,"2","0")))</f>
        <v>1</v>
      </c>
      <c r="V29" s="11" t="str">
        <f t="shared" si="0"/>
        <v>1</v>
      </c>
      <c r="W29" s="11" t="str">
        <f t="shared" si="1"/>
        <v>1</v>
      </c>
    </row>
    <row r="30" spans="1:24" s="3" customFormat="1" x14ac:dyDescent="0.2">
      <c r="A30" s="152"/>
      <c r="B30" s="43"/>
      <c r="C30" s="2"/>
      <c r="D30" s="157"/>
      <c r="E30" s="2"/>
      <c r="F30" s="2"/>
      <c r="G30" s="2"/>
      <c r="H30" s="2"/>
      <c r="I30" s="2"/>
      <c r="J30" s="2"/>
      <c r="K30" s="2"/>
      <c r="L30" s="2"/>
      <c r="M30" s="2"/>
      <c r="N30" s="2"/>
      <c r="O30" s="11"/>
      <c r="P30" s="5"/>
      <c r="Q30" s="11"/>
      <c r="R30" s="5"/>
      <c r="S30" s="1"/>
      <c r="T30" s="11"/>
      <c r="U30" s="1"/>
      <c r="V30" s="11" t="str">
        <f t="shared" si="0"/>
        <v>0</v>
      </c>
      <c r="W30" s="11" t="str">
        <f t="shared" si="1"/>
        <v>0</v>
      </c>
    </row>
    <row r="31" spans="1:24" s="3" customFormat="1" x14ac:dyDescent="0.2">
      <c r="A31" s="152"/>
      <c r="B31" s="43">
        <v>1</v>
      </c>
      <c r="C31" s="2" t="str">
        <f>T(C6)</f>
        <v>TSV Malmsheim 2</v>
      </c>
      <c r="D31" s="157" t="s">
        <v>102</v>
      </c>
      <c r="E31" s="2" t="str">
        <f>T(C2)</f>
        <v>TV Unterhaugstett 2</v>
      </c>
      <c r="F31" s="2"/>
      <c r="G31" s="2"/>
      <c r="H31" s="2"/>
      <c r="I31" s="2"/>
      <c r="J31" s="2"/>
      <c r="K31" s="2"/>
      <c r="L31" s="2"/>
      <c r="M31" s="2"/>
      <c r="N31" s="7" t="s">
        <v>55</v>
      </c>
      <c r="O31" s="11">
        <v>0</v>
      </c>
      <c r="P31" s="5" t="s">
        <v>34</v>
      </c>
      <c r="Q31" s="11">
        <v>0</v>
      </c>
      <c r="R31" s="5"/>
      <c r="S31" s="1" t="str">
        <f>IF(O31="","",IF(O31=Q31,"1",IF(O31&gt;Q31,"2","0")))</f>
        <v>1</v>
      </c>
      <c r="T31" s="11" t="s">
        <v>34</v>
      </c>
      <c r="U31" s="1" t="str">
        <f>IF(Q31="","",IF(Q31=O31,"1",IF(Q31&gt;O31,"2","0")))</f>
        <v>1</v>
      </c>
      <c r="V31" s="11" t="str">
        <f t="shared" si="0"/>
        <v>1</v>
      </c>
      <c r="W31" s="11" t="str">
        <f t="shared" si="1"/>
        <v>1</v>
      </c>
    </row>
    <row r="32" spans="1:24" s="3" customFormat="1" x14ac:dyDescent="0.2">
      <c r="A32" s="152"/>
      <c r="B32" s="43">
        <v>2</v>
      </c>
      <c r="C32" s="2" t="str">
        <f>T(C4)</f>
        <v>NLV Vaihingen</v>
      </c>
      <c r="D32" s="157" t="s">
        <v>102</v>
      </c>
      <c r="E32" s="2" t="str">
        <f>T(C7)</f>
        <v>TSV Gärtringen 1</v>
      </c>
      <c r="F32" s="2"/>
      <c r="G32" s="2"/>
      <c r="H32" s="2"/>
      <c r="I32" s="2"/>
      <c r="J32" s="2"/>
      <c r="K32" s="2"/>
      <c r="L32" s="2"/>
      <c r="M32" s="2"/>
      <c r="N32" s="7" t="s">
        <v>44</v>
      </c>
      <c r="O32" s="5">
        <v>0</v>
      </c>
      <c r="P32" s="5" t="s">
        <v>34</v>
      </c>
      <c r="Q32" s="5">
        <v>0</v>
      </c>
      <c r="R32" s="5"/>
      <c r="S32" s="1" t="str">
        <f>IF(O32="","",IF(O32=Q32,"1",IF(O32&gt;Q32,"2","0")))</f>
        <v>1</v>
      </c>
      <c r="T32" s="11" t="s">
        <v>34</v>
      </c>
      <c r="U32" s="1" t="str">
        <f>IF(Q32="","",IF(Q32=O32,"1",IF(Q32&gt;O32,"2","0")))</f>
        <v>1</v>
      </c>
      <c r="V32" s="11" t="str">
        <f t="shared" si="0"/>
        <v>1</v>
      </c>
      <c r="W32" s="11" t="str">
        <f t="shared" si="1"/>
        <v>1</v>
      </c>
    </row>
    <row r="33" spans="1:23" s="3" customFormat="1" x14ac:dyDescent="0.2">
      <c r="A33" s="152"/>
      <c r="B33" s="43"/>
      <c r="C33" s="2"/>
      <c r="D33" s="157"/>
      <c r="E33" s="2"/>
      <c r="F33" s="2"/>
      <c r="G33" s="2"/>
      <c r="H33" s="2"/>
      <c r="I33" s="2"/>
      <c r="J33" s="2"/>
      <c r="K33" s="2"/>
      <c r="L33" s="2"/>
      <c r="M33" s="2"/>
      <c r="N33" s="2"/>
      <c r="O33" s="5"/>
      <c r="P33" s="5"/>
      <c r="Q33" s="5"/>
      <c r="R33" s="5"/>
      <c r="S33" s="1"/>
      <c r="T33" s="11"/>
      <c r="U33" s="1"/>
      <c r="V33" s="11" t="str">
        <f t="shared" si="0"/>
        <v>0</v>
      </c>
      <c r="W33" s="11" t="str">
        <f t="shared" si="1"/>
        <v>0</v>
      </c>
    </row>
    <row r="34" spans="1:23" s="3" customFormat="1" x14ac:dyDescent="0.2">
      <c r="A34" s="152"/>
      <c r="B34" s="43">
        <v>1</v>
      </c>
      <c r="C34" s="2" t="str">
        <f>T(C3)</f>
        <v>TV Unterhaugstett 1</v>
      </c>
      <c r="D34" s="157" t="s">
        <v>102</v>
      </c>
      <c r="E34" s="2" t="str">
        <f>T(C7)</f>
        <v>TSV Gärtringen 1</v>
      </c>
      <c r="F34" s="7"/>
      <c r="G34" s="7"/>
      <c r="H34" s="7"/>
      <c r="I34" s="7"/>
      <c r="J34" s="7"/>
      <c r="K34" s="7"/>
      <c r="L34" s="7"/>
      <c r="M34" s="7"/>
      <c r="N34" s="7" t="s">
        <v>57</v>
      </c>
      <c r="O34" s="5">
        <v>0</v>
      </c>
      <c r="P34" s="5" t="s">
        <v>34</v>
      </c>
      <c r="Q34" s="5">
        <v>0</v>
      </c>
      <c r="R34" s="5"/>
      <c r="S34" s="1" t="str">
        <f>IF(O34="","",IF(O34=Q34,"1",IF(O34&gt;Q34,"2","0")))</f>
        <v>1</v>
      </c>
      <c r="T34" s="11" t="s">
        <v>34</v>
      </c>
      <c r="U34" s="1" t="str">
        <f>IF(Q34="","",IF(Q34=O34,"1",IF(Q34&gt;O34,"2","0")))</f>
        <v>1</v>
      </c>
      <c r="V34" s="11" t="str">
        <f t="shared" si="0"/>
        <v>1</v>
      </c>
      <c r="W34" s="11" t="str">
        <f t="shared" si="1"/>
        <v>1</v>
      </c>
    </row>
    <row r="35" spans="1:23" s="101" customFormat="1" x14ac:dyDescent="0.2">
      <c r="A35" s="152"/>
      <c r="B35" s="43">
        <v>2</v>
      </c>
      <c r="C35" s="2" t="str">
        <f>T(C5)</f>
        <v>TSV Grafenau 1</v>
      </c>
      <c r="D35" s="157" t="s">
        <v>102</v>
      </c>
      <c r="E35" s="2" t="str">
        <f>T(C6)</f>
        <v>TSV Malmsheim 2</v>
      </c>
      <c r="F35" s="7"/>
      <c r="G35" s="7"/>
      <c r="H35" s="7"/>
      <c r="I35" s="7"/>
      <c r="J35" s="7"/>
      <c r="K35" s="7"/>
      <c r="L35" s="7"/>
      <c r="M35" s="7"/>
      <c r="N35" s="7" t="s">
        <v>45</v>
      </c>
      <c r="O35" s="11">
        <v>0</v>
      </c>
      <c r="P35" s="5" t="s">
        <v>34</v>
      </c>
      <c r="Q35" s="11">
        <v>0</v>
      </c>
      <c r="R35" s="5"/>
      <c r="S35" s="1" t="str">
        <f>IF(O35="","",IF(O35=Q35,"1",IF(O35&gt;Q35,"2","0")))</f>
        <v>1</v>
      </c>
      <c r="T35" s="11" t="s">
        <v>34</v>
      </c>
      <c r="U35" s="1" t="str">
        <f>IF(Q35="","",IF(Q35=O35,"1",IF(Q35&gt;O35,"2","0")))</f>
        <v>1</v>
      </c>
      <c r="V35" s="11" t="str">
        <f t="shared" si="0"/>
        <v>1</v>
      </c>
      <c r="W35" s="11" t="str">
        <f t="shared" si="1"/>
        <v>1</v>
      </c>
    </row>
    <row r="36" spans="1:23" s="101" customFormat="1" x14ac:dyDescent="0.2">
      <c r="A36" s="152"/>
      <c r="B36" s="43"/>
      <c r="C36" s="2"/>
      <c r="D36" s="158"/>
      <c r="E36" s="2"/>
      <c r="F36" s="7"/>
      <c r="G36" s="7"/>
      <c r="H36" s="7"/>
      <c r="I36" s="7"/>
      <c r="J36" s="7"/>
      <c r="K36" s="7"/>
      <c r="L36" s="7"/>
      <c r="M36" s="7"/>
      <c r="N36" s="2"/>
      <c r="O36" s="11"/>
      <c r="P36" s="5"/>
      <c r="Q36" s="11"/>
      <c r="R36" s="5"/>
      <c r="S36" s="1"/>
      <c r="T36" s="11"/>
      <c r="U36" s="1"/>
      <c r="V36" s="11" t="str">
        <f t="shared" si="0"/>
        <v>0</v>
      </c>
      <c r="W36" s="11" t="str">
        <f t="shared" si="1"/>
        <v>0</v>
      </c>
    </row>
    <row r="37" spans="1:23" s="5" customFormat="1" x14ac:dyDescent="0.2">
      <c r="A37" s="152"/>
      <c r="B37" s="43">
        <v>1</v>
      </c>
      <c r="C37" s="2" t="str">
        <f>T(C5)</f>
        <v>TSV Grafenau 1</v>
      </c>
      <c r="D37" s="157" t="s">
        <v>102</v>
      </c>
      <c r="E37" s="2" t="str">
        <f>T(C3)</f>
        <v>TV Unterhaugstett 1</v>
      </c>
      <c r="F37" s="7"/>
      <c r="G37" s="7"/>
      <c r="H37" s="7"/>
      <c r="I37" s="7"/>
      <c r="J37" s="7"/>
      <c r="K37" s="7"/>
      <c r="L37" s="7"/>
      <c r="M37" s="7"/>
      <c r="N37" s="7" t="s">
        <v>9</v>
      </c>
      <c r="O37" s="11">
        <v>0</v>
      </c>
      <c r="P37" s="5" t="s">
        <v>34</v>
      </c>
      <c r="Q37" s="11">
        <v>0</v>
      </c>
      <c r="S37" s="1" t="str">
        <f>IF(O37="","",IF(O37=Q37,"1",IF(O37&gt;Q37,"2","0")))</f>
        <v>1</v>
      </c>
      <c r="T37" s="11" t="s">
        <v>34</v>
      </c>
      <c r="U37" s="1" t="str">
        <f>IF(Q37="","",IF(Q37=O37,"1",IF(Q37&gt;O37,"2","0")))</f>
        <v>1</v>
      </c>
      <c r="V37" s="11" t="str">
        <f t="shared" si="0"/>
        <v>1</v>
      </c>
      <c r="W37" s="11" t="str">
        <f t="shared" si="1"/>
        <v>1</v>
      </c>
    </row>
    <row r="38" spans="1:23" s="5" customFormat="1" x14ac:dyDescent="0.2">
      <c r="A38" s="152"/>
      <c r="B38" s="43">
        <v>2</v>
      </c>
      <c r="C38" s="2" t="str">
        <f>T(C6)</f>
        <v>TSV Malmsheim 2</v>
      </c>
      <c r="D38" s="157" t="s">
        <v>102</v>
      </c>
      <c r="E38" s="2" t="str">
        <f>T(C4)</f>
        <v>NLV Vaihingen</v>
      </c>
      <c r="F38" s="7"/>
      <c r="G38" s="7"/>
      <c r="H38" s="7"/>
      <c r="I38" s="7"/>
      <c r="J38" s="7"/>
      <c r="K38" s="7"/>
      <c r="L38" s="7"/>
      <c r="M38" s="7"/>
      <c r="N38" s="7" t="s">
        <v>45</v>
      </c>
      <c r="O38" s="11">
        <v>0</v>
      </c>
      <c r="P38" s="5" t="s">
        <v>34</v>
      </c>
      <c r="Q38" s="11">
        <v>0</v>
      </c>
      <c r="S38" s="1" t="str">
        <f>IF(O38="","",IF(O38=Q38,"1",IF(O38&gt;Q38,"2","0")))</f>
        <v>1</v>
      </c>
      <c r="T38" s="11" t="s">
        <v>34</v>
      </c>
      <c r="U38" s="1" t="str">
        <f>IF(Q38="","",IF(Q38=O38,"1",IF(Q38&gt;O38,"2","0")))</f>
        <v>1</v>
      </c>
      <c r="V38" s="11" t="str">
        <f t="shared" si="0"/>
        <v>1</v>
      </c>
      <c r="W38" s="11" t="str">
        <f t="shared" si="1"/>
        <v>1</v>
      </c>
    </row>
    <row r="39" spans="1:23" s="5" customFormat="1" x14ac:dyDescent="0.2">
      <c r="A39" s="152"/>
      <c r="B39" s="43"/>
      <c r="C39" s="2"/>
      <c r="D39" s="157"/>
      <c r="E39" s="2"/>
      <c r="F39" s="7"/>
      <c r="G39" s="7"/>
      <c r="H39" s="7"/>
      <c r="I39" s="7"/>
      <c r="J39" s="7"/>
      <c r="K39" s="7"/>
      <c r="L39" s="7"/>
      <c r="M39" s="7"/>
      <c r="N39" s="2"/>
      <c r="S39" s="1"/>
      <c r="T39" s="11"/>
      <c r="U39" s="1"/>
      <c r="V39" s="11" t="str">
        <f t="shared" si="0"/>
        <v>0</v>
      </c>
      <c r="W39" s="11" t="str">
        <f t="shared" si="1"/>
        <v>0</v>
      </c>
    </row>
    <row r="40" spans="1:23" x14ac:dyDescent="0.2">
      <c r="B40" s="43">
        <v>1</v>
      </c>
      <c r="C40" s="2" t="str">
        <f>T(C7)</f>
        <v>TSV Gärtringen 1</v>
      </c>
      <c r="D40" s="157" t="s">
        <v>102</v>
      </c>
      <c r="E40" s="2" t="str">
        <f>T(C2)</f>
        <v>TV Unterhaugstett 2</v>
      </c>
      <c r="F40" s="7"/>
      <c r="G40" s="7"/>
      <c r="H40" s="7"/>
      <c r="I40" s="7"/>
      <c r="J40" s="7"/>
      <c r="K40" s="7"/>
      <c r="L40" s="7"/>
      <c r="M40" s="7"/>
      <c r="N40" s="7" t="s">
        <v>114</v>
      </c>
      <c r="O40" s="5">
        <v>0</v>
      </c>
      <c r="P40" s="5" t="s">
        <v>34</v>
      </c>
      <c r="Q40" s="5">
        <v>0</v>
      </c>
      <c r="R40" s="5"/>
      <c r="S40" s="1" t="str">
        <f>IF(O40="","",IF(O40=Q40,"1",IF(O40&gt;Q40,"2","0")))</f>
        <v>1</v>
      </c>
      <c r="T40" s="11" t="s">
        <v>34</v>
      </c>
      <c r="U40" s="1" t="str">
        <f>IF(Q40="","",IF(Q40=O40,"1",IF(Q40&gt;O40,"2","0")))</f>
        <v>1</v>
      </c>
      <c r="V40" s="11" t="str">
        <f t="shared" si="0"/>
        <v>1</v>
      </c>
      <c r="W40" s="11" t="str">
        <f t="shared" si="1"/>
        <v>1</v>
      </c>
    </row>
    <row r="41" spans="1:23" x14ac:dyDescent="0.2">
      <c r="B41"/>
      <c r="C41" s="2"/>
      <c r="D41" s="157"/>
      <c r="F41" s="2"/>
      <c r="G41" s="2"/>
      <c r="H41" s="2"/>
      <c r="I41" s="2"/>
      <c r="J41" s="2"/>
      <c r="K41" s="2"/>
      <c r="L41" s="2"/>
      <c r="M41" s="2"/>
      <c r="N41" s="2"/>
      <c r="O41" s="5"/>
      <c r="P41" s="5"/>
      <c r="Q41" s="5"/>
      <c r="R41" s="5"/>
      <c r="S41" s="5"/>
      <c r="U41" s="5"/>
      <c r="V41" s="11" t="str">
        <f t="shared" si="0"/>
        <v>0</v>
      </c>
      <c r="W41" s="11" t="str">
        <f t="shared" si="1"/>
        <v>0</v>
      </c>
    </row>
    <row r="42" spans="1:23" x14ac:dyDescent="0.2">
      <c r="B42"/>
      <c r="C42" s="2"/>
      <c r="F42" s="2"/>
      <c r="G42" s="2"/>
      <c r="H42" s="2"/>
      <c r="I42" s="2"/>
      <c r="J42" s="2"/>
      <c r="K42" s="2"/>
      <c r="L42" s="2"/>
      <c r="M42" s="2"/>
      <c r="N42" s="2"/>
      <c r="O42" s="5"/>
      <c r="P42" s="5"/>
      <c r="Q42" s="5"/>
      <c r="R42" s="5"/>
      <c r="S42" s="5"/>
      <c r="U42" s="5"/>
      <c r="V42" s="5"/>
      <c r="W42" s="5"/>
    </row>
  </sheetData>
  <pageMargins left="0.35433070866141736" right="0.23622047244094491" top="0.59055118110236227" bottom="0.62992125984251968" header="0.27559055118110237" footer="0.47244094488188981"/>
  <pageSetup paperSize="9" orientation="portrait" r:id="rId1"/>
  <headerFooter alignWithMargins="0">
    <oddFooter>&amp;CErstellt von Erich Unruh &amp;D&amp;RSeite &amp;P von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Z42"/>
  <sheetViews>
    <sheetView view="pageLayout" zoomScaleNormal="100" workbookViewId="0">
      <selection activeCell="P50" sqref="P50"/>
    </sheetView>
  </sheetViews>
  <sheetFormatPr baseColWidth="10" defaultRowHeight="12.75" x14ac:dyDescent="0.2"/>
  <cols>
    <col min="1" max="1" width="8.140625" style="152" customWidth="1"/>
    <col min="2" max="2" width="6.5703125" style="44" customWidth="1"/>
    <col min="3" max="3" width="18.28515625" style="11" customWidth="1"/>
    <col min="4" max="4" width="2.5703125" style="11" customWidth="1"/>
    <col min="5" max="5" width="2.5703125" style="2" customWidth="1"/>
    <col min="6" max="13" width="2.5703125" style="11" customWidth="1"/>
    <col min="14" max="14" width="18.28515625" style="11" customWidth="1"/>
    <col min="15" max="15" width="4.85546875" style="11" customWidth="1"/>
    <col min="16" max="16" width="1.140625" style="11" customWidth="1"/>
    <col min="17" max="17" width="4.85546875" style="11" customWidth="1"/>
    <col min="18" max="18" width="1.7109375" style="11" customWidth="1"/>
    <col min="19" max="19" width="2.85546875" style="11" customWidth="1"/>
    <col min="20" max="20" width="2" style="11" customWidth="1"/>
    <col min="21" max="21" width="3" style="11" customWidth="1"/>
    <col min="22" max="22" width="6.5703125" style="11" hidden="1" customWidth="1"/>
    <col min="23" max="23" width="7" style="11" hidden="1" customWidth="1"/>
  </cols>
  <sheetData>
    <row r="1" spans="1:26" x14ac:dyDescent="0.2">
      <c r="D1" s="6"/>
      <c r="E1" s="12"/>
      <c r="F1" s="12"/>
      <c r="G1" s="12"/>
      <c r="H1" s="12"/>
      <c r="I1" s="12"/>
      <c r="J1" s="12"/>
      <c r="K1" s="12"/>
      <c r="L1" s="12"/>
      <c r="M1" s="12"/>
      <c r="N1"/>
      <c r="O1" s="6"/>
      <c r="P1" s="6" t="s">
        <v>13</v>
      </c>
      <c r="Q1" s="6"/>
      <c r="S1" s="6"/>
      <c r="T1" s="6" t="s">
        <v>33</v>
      </c>
      <c r="U1" s="6"/>
    </row>
    <row r="2" spans="1:26" s="12" customFormat="1" x14ac:dyDescent="0.2">
      <c r="A2" s="102" t="s">
        <v>43</v>
      </c>
      <c r="B2" s="76"/>
      <c r="C2" s="125" t="s">
        <v>53</v>
      </c>
      <c r="D2" s="66" t="str">
        <f>$S$19</f>
        <v>1</v>
      </c>
      <c r="E2" s="153" t="str">
        <f>$S$23</f>
        <v>1</v>
      </c>
      <c r="F2" s="66" t="str">
        <f>$U$29</f>
        <v>1</v>
      </c>
      <c r="G2" s="66" t="str">
        <f>$U$31</f>
        <v>1</v>
      </c>
      <c r="H2" s="66" t="str">
        <f>$U$40</f>
        <v>1</v>
      </c>
      <c r="I2" s="66"/>
      <c r="J2" s="66"/>
      <c r="K2" s="66"/>
      <c r="L2" s="66"/>
      <c r="M2" s="66"/>
      <c r="N2" s="11"/>
      <c r="O2" s="11">
        <f>IF(O19="","",SUM($O$19+$O$23+$Q$29+$Q$31+$Q$40))</f>
        <v>0</v>
      </c>
      <c r="P2" s="11" t="s">
        <v>34</v>
      </c>
      <c r="Q2" s="11">
        <f>IF(O19="","",SUM($Q$19+$Q$23+$O$29+$O$31+$O$40))</f>
        <v>0</v>
      </c>
      <c r="R2" s="11"/>
      <c r="S2" s="11">
        <f>IF(O19="","",SUM(V19+V23+W29+W31+W40))</f>
        <v>5</v>
      </c>
      <c r="T2" s="11" t="s">
        <v>34</v>
      </c>
      <c r="U2" s="11">
        <f>IF(O19="","",SUM(W19+W23+V29+V31+V40))</f>
        <v>5</v>
      </c>
      <c r="V2" s="6"/>
      <c r="W2" s="6"/>
    </row>
    <row r="3" spans="1:26" s="12" customFormat="1" x14ac:dyDescent="0.2">
      <c r="A3" s="102" t="s">
        <v>42</v>
      </c>
      <c r="B3" s="76"/>
      <c r="C3" s="125" t="s">
        <v>54</v>
      </c>
      <c r="D3" s="66" t="str">
        <f>$U$19</f>
        <v>1</v>
      </c>
      <c r="E3" s="153" t="str">
        <f>$S$25</f>
        <v>1</v>
      </c>
      <c r="F3" s="66" t="str">
        <f>$S$28</f>
        <v>1</v>
      </c>
      <c r="G3" s="66" t="str">
        <f>$S$34</f>
        <v>1</v>
      </c>
      <c r="H3" s="66" t="str">
        <f>$U$37</f>
        <v>1</v>
      </c>
      <c r="I3" s="66"/>
      <c r="J3" s="66"/>
      <c r="K3" s="66"/>
      <c r="L3" s="66"/>
      <c r="M3" s="66"/>
      <c r="N3" s="11"/>
      <c r="O3" s="11">
        <f>IF(O19="","",SUM($Q$19+$O$25+$O$28+$O$34+$Q$37))</f>
        <v>0</v>
      </c>
      <c r="P3" s="11" t="s">
        <v>34</v>
      </c>
      <c r="Q3" s="11">
        <f>IF(O19="","",SUM($O$19+$Q$25+$Q$28+$Q$34+$O$37))</f>
        <v>0</v>
      </c>
      <c r="R3" s="11"/>
      <c r="S3" s="11">
        <f>IF(O19="","",SUM(W19+V25+V28+V34+W37))</f>
        <v>5</v>
      </c>
      <c r="T3" s="11" t="s">
        <v>34</v>
      </c>
      <c r="U3" s="11">
        <f>IF(O19="","",SUM(V19+W25+W28+W34+V37))</f>
        <v>5</v>
      </c>
      <c r="V3" s="6"/>
      <c r="W3" s="6"/>
    </row>
    <row r="4" spans="1:26" s="12" customFormat="1" x14ac:dyDescent="0.2">
      <c r="A4" s="102"/>
      <c r="B4" s="76"/>
      <c r="C4" s="125" t="s">
        <v>115</v>
      </c>
      <c r="D4" s="66" t="str">
        <f>$S$20</f>
        <v>1</v>
      </c>
      <c r="E4" s="153" t="str">
        <f>$U$23</f>
        <v>1</v>
      </c>
      <c r="F4" s="66" t="str">
        <f>$U$28</f>
        <v>1</v>
      </c>
      <c r="G4" s="66" t="str">
        <f>$S$32</f>
        <v>1</v>
      </c>
      <c r="H4" s="66" t="str">
        <f>$U$38</f>
        <v>1</v>
      </c>
      <c r="I4" s="66"/>
      <c r="J4" s="66"/>
      <c r="K4" s="66"/>
      <c r="L4" s="66"/>
      <c r="M4" s="66"/>
      <c r="N4" s="11"/>
      <c r="O4" s="11">
        <f>IF(O19="","",SUM($O$20+$Q$23+$Q$28+$O$32+$Q$38))</f>
        <v>0</v>
      </c>
      <c r="P4" s="11" t="s">
        <v>34</v>
      </c>
      <c r="Q4" s="11">
        <f>IF(O19="","",SUM($Q$20+$O$23+$O$28+$Q$32+$O$38))</f>
        <v>0</v>
      </c>
      <c r="R4" s="6"/>
      <c r="S4" s="11">
        <f>IF(O19="","",SUM(V20+W23+W28+V32+W38))</f>
        <v>5</v>
      </c>
      <c r="T4" s="11" t="s">
        <v>34</v>
      </c>
      <c r="U4" s="11">
        <f>IF(O19="","",SUM(W20+V23+V28+W32+V38))</f>
        <v>5</v>
      </c>
      <c r="V4" s="6"/>
      <c r="W4" s="6"/>
    </row>
    <row r="5" spans="1:26" s="12" customFormat="1" x14ac:dyDescent="0.2">
      <c r="A5" s="102"/>
      <c r="B5" s="76"/>
      <c r="C5" s="112" t="s">
        <v>129</v>
      </c>
      <c r="D5" s="66" t="str">
        <f>$U$20</f>
        <v>1</v>
      </c>
      <c r="E5" s="153" t="str">
        <f>$U$26</f>
        <v>1</v>
      </c>
      <c r="F5" s="66" t="str">
        <f>$S$29</f>
        <v>1</v>
      </c>
      <c r="G5" s="66" t="str">
        <f>$S$35</f>
        <v>1</v>
      </c>
      <c r="H5" s="66" t="str">
        <f>$S$37</f>
        <v>1</v>
      </c>
      <c r="I5" s="66"/>
      <c r="J5" s="66"/>
      <c r="K5" s="66"/>
      <c r="L5" s="66"/>
      <c r="M5" s="66"/>
      <c r="N5" s="11"/>
      <c r="O5" s="11">
        <f>IF(O19="","",SUM($Q$20+$Q$26+$O$29+$O$35+$O$37))</f>
        <v>0</v>
      </c>
      <c r="P5" s="11" t="s">
        <v>34</v>
      </c>
      <c r="Q5" s="11">
        <f>IF(O19="","",SUM($O$20+$O$26+$Q$29+$Q$35+$Q$37))</f>
        <v>0</v>
      </c>
      <c r="R5" s="6"/>
      <c r="S5" s="11">
        <f>IF(O19="","",SUM(W20+W26+V29+V35+V37))</f>
        <v>5</v>
      </c>
      <c r="T5" s="11" t="s">
        <v>34</v>
      </c>
      <c r="U5" s="11">
        <f>IF(O19="","",SUM(V20+V26+W29+W35+W37))</f>
        <v>5</v>
      </c>
      <c r="V5" s="6"/>
      <c r="W5" s="6"/>
      <c r="Z5" s="112"/>
    </row>
    <row r="6" spans="1:26" s="12" customFormat="1" x14ac:dyDescent="0.2">
      <c r="A6" s="102"/>
      <c r="B6" s="76"/>
      <c r="C6" s="125" t="s">
        <v>98</v>
      </c>
      <c r="D6" s="66" t="str">
        <f>$S$22</f>
        <v>1</v>
      </c>
      <c r="E6" s="153" t="str">
        <f>$U$25</f>
        <v>1</v>
      </c>
      <c r="F6" s="66" t="str">
        <f>$S$31</f>
        <v>1</v>
      </c>
      <c r="G6" s="66" t="str">
        <f>$U$35</f>
        <v>1</v>
      </c>
      <c r="H6" s="66" t="str">
        <f>$S$38</f>
        <v>1</v>
      </c>
      <c r="I6" s="66"/>
      <c r="J6" s="66"/>
      <c r="K6" s="66"/>
      <c r="L6" s="66"/>
      <c r="M6" s="66"/>
      <c r="N6" s="11"/>
      <c r="O6" s="11">
        <f>IF(O19="","",SUM($O$22+$Q$25+$O$31+$Q$35+$O$38))</f>
        <v>0</v>
      </c>
      <c r="P6" s="11" t="s">
        <v>34</v>
      </c>
      <c r="Q6" s="11">
        <f>IF(O19="","",SUM($Q$22+$O$25+$Q$31+$O$35+$Q$38))</f>
        <v>0</v>
      </c>
      <c r="R6" s="6"/>
      <c r="S6" s="11">
        <f>IF(O19="","",SUM(V22+W25+V31+W35+V38))</f>
        <v>5</v>
      </c>
      <c r="T6" s="11" t="s">
        <v>34</v>
      </c>
      <c r="U6" s="11">
        <f>IF(O19="","",SUM(W22+V25+W31+V35+W38))</f>
        <v>5</v>
      </c>
      <c r="V6" s="6"/>
      <c r="W6" s="6"/>
      <c r="Z6" s="112"/>
    </row>
    <row r="7" spans="1:26" s="12" customFormat="1" x14ac:dyDescent="0.2">
      <c r="A7" s="102"/>
      <c r="B7" s="76"/>
      <c r="C7" s="125" t="s">
        <v>119</v>
      </c>
      <c r="D7" s="66" t="str">
        <f>$U$22</f>
        <v>1</v>
      </c>
      <c r="E7" s="153" t="str">
        <f>$S$26</f>
        <v>1</v>
      </c>
      <c r="F7" s="66" t="str">
        <f>$U$32</f>
        <v>1</v>
      </c>
      <c r="G7" s="66" t="str">
        <f>$U$34</f>
        <v>1</v>
      </c>
      <c r="H7" s="66" t="str">
        <f>$S$40</f>
        <v>1</v>
      </c>
      <c r="I7" s="66"/>
      <c r="J7" s="66"/>
      <c r="K7" s="66"/>
      <c r="L7" s="66"/>
      <c r="M7" s="66"/>
      <c r="N7" s="11"/>
      <c r="O7" s="11">
        <f>IF(O19="","",SUM($Q$22+$O$26+$Q$32+$Q$34+$O$40))</f>
        <v>0</v>
      </c>
      <c r="P7" s="11" t="s">
        <v>34</v>
      </c>
      <c r="Q7" s="11">
        <f>IF(O19="","",SUM($O$22+$Q$26+$O$32+$O$34+$Q$40))</f>
        <v>0</v>
      </c>
      <c r="R7" s="6"/>
      <c r="S7" s="11">
        <f>IF(O19="","",SUM(W22+V26+W32+W34+V40))</f>
        <v>5</v>
      </c>
      <c r="T7" s="11" t="s">
        <v>34</v>
      </c>
      <c r="U7" s="11">
        <f>IF(O19="","",SUM(V22+W26+V32+V34+W40))</f>
        <v>5</v>
      </c>
      <c r="V7" s="6"/>
      <c r="W7" s="6"/>
      <c r="X7" s="125"/>
      <c r="Y7" s="112"/>
      <c r="Z7" s="112"/>
    </row>
    <row r="8" spans="1:26" s="12" customFormat="1" x14ac:dyDescent="0.2">
      <c r="A8" s="102"/>
      <c r="B8" s="76"/>
      <c r="C8" s="112"/>
      <c r="D8" s="11"/>
      <c r="E8" s="2"/>
      <c r="F8" s="11"/>
      <c r="G8" s="11"/>
      <c r="H8" s="11"/>
      <c r="I8" s="11"/>
      <c r="J8" s="11"/>
      <c r="K8" s="11"/>
      <c r="L8" s="11"/>
      <c r="M8" s="11"/>
      <c r="N8" s="11"/>
      <c r="O8" s="11">
        <f>SUM(O2:O7)</f>
        <v>0</v>
      </c>
      <c r="P8" s="11" t="s">
        <v>34</v>
      </c>
      <c r="Q8" s="11">
        <f>SUM(Q2:Q7)</f>
        <v>0</v>
      </c>
      <c r="R8" s="11"/>
      <c r="S8" s="11">
        <f>SUM(S2:S7)</f>
        <v>30</v>
      </c>
      <c r="T8" s="11" t="s">
        <v>34</v>
      </c>
      <c r="U8" s="11">
        <f>SUM(U2:U7)</f>
        <v>30</v>
      </c>
      <c r="V8" s="6"/>
      <c r="W8" s="6"/>
      <c r="X8" s="125"/>
      <c r="Y8" s="125"/>
      <c r="Z8" s="112"/>
    </row>
    <row r="9" spans="1:26" s="12" customFormat="1" x14ac:dyDescent="0.2">
      <c r="A9" s="102" t="s">
        <v>22</v>
      </c>
      <c r="B9" s="76"/>
      <c r="C9" s="154" t="s">
        <v>197</v>
      </c>
      <c r="D9" s="6"/>
      <c r="V9" s="6"/>
      <c r="W9" s="6"/>
      <c r="X9" s="125"/>
      <c r="Y9" s="125"/>
      <c r="Z9" s="112"/>
    </row>
    <row r="10" spans="1:26" s="12" customFormat="1" x14ac:dyDescent="0.2">
      <c r="A10" s="102" t="s">
        <v>23</v>
      </c>
      <c r="B10" s="76"/>
      <c r="C10" s="4" t="s">
        <v>198</v>
      </c>
      <c r="D10" s="6"/>
      <c r="E10" s="155"/>
      <c r="F10" s="155"/>
      <c r="G10" s="155"/>
      <c r="H10" s="155"/>
      <c r="I10" s="155"/>
      <c r="J10" s="155"/>
      <c r="K10" s="155"/>
      <c r="L10" s="155"/>
      <c r="M10" s="155"/>
      <c r="O10" s="6"/>
      <c r="P10" s="6"/>
      <c r="Q10" s="6"/>
      <c r="R10" s="6"/>
      <c r="S10" s="6"/>
      <c r="T10" s="6"/>
      <c r="U10" s="6"/>
      <c r="V10" s="6"/>
      <c r="W10" s="6"/>
      <c r="Z10" s="17"/>
    </row>
    <row r="11" spans="1:26" s="12" customFormat="1" x14ac:dyDescent="0.2">
      <c r="A11" s="102" t="s">
        <v>24</v>
      </c>
      <c r="B11" s="76"/>
      <c r="C11" s="12" t="s">
        <v>104</v>
      </c>
      <c r="D11" s="6"/>
      <c r="O11" s="6"/>
      <c r="P11" s="6"/>
      <c r="Q11" s="6"/>
      <c r="R11" s="6"/>
      <c r="S11" s="6"/>
      <c r="T11" s="6"/>
      <c r="U11" s="6"/>
      <c r="V11" s="6"/>
      <c r="W11" s="6"/>
    </row>
    <row r="12" spans="1:26" s="12" customFormat="1" x14ac:dyDescent="0.2">
      <c r="A12" s="102" t="s">
        <v>25</v>
      </c>
      <c r="B12" s="76"/>
      <c r="C12" s="12" t="s">
        <v>103</v>
      </c>
      <c r="D12" s="6"/>
      <c r="O12" s="6"/>
      <c r="P12" s="6"/>
      <c r="Q12" s="6"/>
      <c r="R12" s="6"/>
      <c r="S12" s="6"/>
      <c r="T12" s="6"/>
      <c r="U12" s="6"/>
      <c r="V12" s="6"/>
      <c r="W12" s="6"/>
    </row>
    <row r="13" spans="1:26" s="12" customFormat="1" x14ac:dyDescent="0.2">
      <c r="A13" s="102" t="s">
        <v>100</v>
      </c>
      <c r="B13" s="76"/>
      <c r="C13" s="4" t="s">
        <v>167</v>
      </c>
      <c r="D13" s="6"/>
      <c r="O13" s="6"/>
      <c r="P13" s="6"/>
      <c r="Q13" s="6"/>
      <c r="R13" s="6"/>
      <c r="S13" s="6"/>
      <c r="T13" s="6"/>
      <c r="U13" s="6"/>
      <c r="V13" s="6"/>
      <c r="W13" s="6"/>
    </row>
    <row r="14" spans="1:26" s="12" customFormat="1" x14ac:dyDescent="0.2">
      <c r="A14" s="102" t="s">
        <v>101</v>
      </c>
      <c r="B14" s="76"/>
      <c r="C14" s="112"/>
      <c r="D14" s="6"/>
      <c r="O14" s="6"/>
      <c r="P14" s="6"/>
      <c r="Q14" s="6"/>
      <c r="R14" s="6"/>
      <c r="S14" s="6"/>
      <c r="T14" s="6"/>
      <c r="U14" s="6"/>
      <c r="V14" s="6"/>
      <c r="W14" s="6"/>
    </row>
    <row r="15" spans="1:26" s="12" customFormat="1" x14ac:dyDescent="0.2">
      <c r="A15" s="102"/>
      <c r="B15" s="76"/>
      <c r="D15" s="6"/>
      <c r="O15" s="6"/>
      <c r="P15" s="6"/>
      <c r="Q15" s="6"/>
      <c r="R15" s="6"/>
      <c r="S15" s="6"/>
      <c r="T15" s="6"/>
      <c r="U15" s="6"/>
      <c r="V15" s="6"/>
      <c r="W15" s="6"/>
    </row>
    <row r="16" spans="1:26" s="12" customFormat="1" x14ac:dyDescent="0.2">
      <c r="A16" s="102"/>
      <c r="B16" s="76"/>
      <c r="D16" s="6"/>
      <c r="O16" s="6"/>
      <c r="P16" s="6"/>
      <c r="Q16" s="6"/>
      <c r="R16" s="6"/>
      <c r="S16" s="6"/>
      <c r="T16" s="6"/>
      <c r="U16" s="6"/>
      <c r="V16" s="6"/>
      <c r="W16" s="6"/>
    </row>
    <row r="17" spans="1:23" s="4" customFormat="1" x14ac:dyDescent="0.2">
      <c r="A17" s="152" t="s">
        <v>27</v>
      </c>
      <c r="B17" s="40" t="s">
        <v>28</v>
      </c>
      <c r="C17" s="6" t="s">
        <v>29</v>
      </c>
      <c r="D17" s="156"/>
      <c r="E17" s="12" t="s">
        <v>30</v>
      </c>
      <c r="F17" s="6"/>
      <c r="G17" s="6"/>
      <c r="H17" s="6"/>
      <c r="I17" s="6"/>
      <c r="J17" s="6"/>
      <c r="K17" s="6"/>
      <c r="L17" s="6"/>
      <c r="M17" s="6"/>
      <c r="N17" s="6" t="s">
        <v>31</v>
      </c>
      <c r="O17"/>
      <c r="P17" s="6" t="s">
        <v>32</v>
      </c>
      <c r="Q17" s="6"/>
      <c r="R17" s="6"/>
      <c r="S17" s="6"/>
      <c r="T17" s="6" t="s">
        <v>33</v>
      </c>
      <c r="U17" s="6"/>
      <c r="V17" s="6"/>
      <c r="W17" s="6"/>
    </row>
    <row r="18" spans="1:23" s="4" customFormat="1" x14ac:dyDescent="0.2">
      <c r="A18" s="152"/>
      <c r="B18" s="40"/>
      <c r="C18" s="6"/>
      <c r="D18" s="156"/>
      <c r="E18" s="12"/>
      <c r="F18" s="6"/>
      <c r="G18" s="6"/>
      <c r="H18" s="6"/>
      <c r="I18" s="6"/>
      <c r="J18" s="6"/>
      <c r="K18" s="6"/>
      <c r="L18" s="6"/>
      <c r="M18" s="6"/>
      <c r="N18" s="6"/>
      <c r="O18" s="6"/>
      <c r="P18" s="6"/>
      <c r="Q18" s="6"/>
      <c r="R18" s="6"/>
      <c r="S18" s="6"/>
      <c r="T18" s="6"/>
      <c r="U18" s="6"/>
      <c r="V18" s="6"/>
      <c r="W18" s="6"/>
    </row>
    <row r="19" spans="1:23" s="3" customFormat="1" x14ac:dyDescent="0.2">
      <c r="A19" s="152" t="str">
        <f>T($C$11)</f>
        <v>10.00 Uhr</v>
      </c>
      <c r="B19" s="43">
        <v>1</v>
      </c>
      <c r="C19" s="2" t="str">
        <f>T(C2)</f>
        <v>TV Stammheim 1</v>
      </c>
      <c r="D19" s="157" t="s">
        <v>102</v>
      </c>
      <c r="E19" s="2" t="str">
        <f>T(C3)</f>
        <v>TV Stammheim 2</v>
      </c>
      <c r="F19" s="2"/>
      <c r="G19" s="2"/>
      <c r="H19" s="2"/>
      <c r="I19" s="2"/>
      <c r="J19" s="2"/>
      <c r="K19" s="2"/>
      <c r="L19" s="2"/>
      <c r="M19" s="2"/>
      <c r="N19" s="2" t="str">
        <f>T(C6)</f>
        <v>TV Vaihingen/Enz</v>
      </c>
      <c r="O19" s="11">
        <v>0</v>
      </c>
      <c r="P19" s="5" t="s">
        <v>34</v>
      </c>
      <c r="Q19" s="11">
        <v>0</v>
      </c>
      <c r="R19" s="5"/>
      <c r="S19" s="1" t="str">
        <f>IF(O19="","",IF(O19=Q19,"1",IF(O19&gt;Q19,"2","0")))</f>
        <v>1</v>
      </c>
      <c r="T19" s="11" t="s">
        <v>34</v>
      </c>
      <c r="U19" s="1" t="str">
        <f>IF(O19="","",IF(Q19=O19,"1",IF(Q19&gt;O19,"2","0")))</f>
        <v>1</v>
      </c>
      <c r="V19" s="11" t="str">
        <f>IF(S19="","0",S19)</f>
        <v>1</v>
      </c>
      <c r="W19" s="11" t="str">
        <f>IF(U19="","0",U19)</f>
        <v>1</v>
      </c>
    </row>
    <row r="20" spans="1:23" s="3" customFormat="1" x14ac:dyDescent="0.2">
      <c r="A20" s="152"/>
      <c r="B20" s="11">
        <v>2</v>
      </c>
      <c r="C20" s="2" t="str">
        <f>T(C4)</f>
        <v>TV Stammheim 3</v>
      </c>
      <c r="D20" s="157" t="s">
        <v>102</v>
      </c>
      <c r="E20" s="2" t="str">
        <f>T(C5)</f>
        <v>SpVgg Weil der Stadt 1</v>
      </c>
      <c r="F20" s="2"/>
      <c r="G20" s="2"/>
      <c r="H20" s="2"/>
      <c r="I20" s="2"/>
      <c r="J20" s="2"/>
      <c r="K20" s="2"/>
      <c r="L20" s="2"/>
      <c r="M20" s="2"/>
      <c r="N20" s="2" t="str">
        <f>T(C7)</f>
        <v>TV Ochsenbach</v>
      </c>
      <c r="O20" s="11">
        <v>0</v>
      </c>
      <c r="P20" s="5" t="s">
        <v>34</v>
      </c>
      <c r="Q20" s="11">
        <v>0</v>
      </c>
      <c r="R20" s="5"/>
      <c r="S20" s="1" t="str">
        <f>IF(O20="","",IF(O20=Q20,"1",IF(O20&gt;Q20,"2","0")))</f>
        <v>1</v>
      </c>
      <c r="T20" s="11" t="s">
        <v>34</v>
      </c>
      <c r="U20" s="1" t="str">
        <f>IF(O20="","",IF(Q20=O20,"1",IF(Q20&gt;O20,"2","0")))</f>
        <v>1</v>
      </c>
      <c r="V20" s="11" t="str">
        <f t="shared" ref="V20:V41" si="0">IF(S20="","0",S20)</f>
        <v>1</v>
      </c>
      <c r="W20" s="11" t="str">
        <f t="shared" ref="W20:W41" si="1">IF(U20="","0",U20)</f>
        <v>1</v>
      </c>
    </row>
    <row r="21" spans="1:23" s="3" customFormat="1" x14ac:dyDescent="0.2">
      <c r="A21" s="152"/>
      <c r="B21" s="11"/>
      <c r="C21" s="2"/>
      <c r="D21" s="157"/>
      <c r="E21" s="2"/>
      <c r="F21" s="2"/>
      <c r="G21" s="2"/>
      <c r="H21" s="2"/>
      <c r="I21" s="2"/>
      <c r="J21" s="2"/>
      <c r="K21" s="2"/>
      <c r="L21" s="2"/>
      <c r="M21" s="2"/>
      <c r="N21" s="2"/>
      <c r="O21" s="11"/>
      <c r="P21" s="5"/>
      <c r="Q21" s="11"/>
      <c r="R21" s="5"/>
      <c r="S21" s="1"/>
      <c r="T21" s="11"/>
      <c r="U21" s="1"/>
      <c r="V21" s="11" t="str">
        <f t="shared" si="0"/>
        <v>0</v>
      </c>
      <c r="W21" s="11" t="str">
        <f t="shared" si="1"/>
        <v>0</v>
      </c>
    </row>
    <row r="22" spans="1:23" s="3" customFormat="1" x14ac:dyDescent="0.2">
      <c r="A22" s="152"/>
      <c r="B22" s="43">
        <v>1</v>
      </c>
      <c r="C22" s="2" t="str">
        <f>T(C6)</f>
        <v>TV Vaihingen/Enz</v>
      </c>
      <c r="D22" s="157" t="s">
        <v>102</v>
      </c>
      <c r="E22" s="2" t="str">
        <f>T(C7)</f>
        <v>TV Ochsenbach</v>
      </c>
      <c r="F22" s="2"/>
      <c r="G22" s="2"/>
      <c r="H22" s="2"/>
      <c r="I22" s="2"/>
      <c r="J22" s="2"/>
      <c r="K22" s="2"/>
      <c r="L22" s="2"/>
      <c r="M22" s="2"/>
      <c r="N22" s="2" t="str">
        <f>T(C3)</f>
        <v>TV Stammheim 2</v>
      </c>
      <c r="O22" s="11">
        <v>0</v>
      </c>
      <c r="P22" s="5" t="s">
        <v>34</v>
      </c>
      <c r="Q22" s="11">
        <v>0</v>
      </c>
      <c r="R22" s="5"/>
      <c r="S22" s="1" t="str">
        <f>IF(O22="","",IF(O22=Q22,"1",IF(O22&gt;Q22,"2","0")))</f>
        <v>1</v>
      </c>
      <c r="T22" s="11" t="s">
        <v>34</v>
      </c>
      <c r="U22" s="1" t="str">
        <f>IF(Q22="","",IF(Q22=O22,"1",IF(Q22&gt;O22,"2","0")))</f>
        <v>1</v>
      </c>
      <c r="V22" s="11" t="str">
        <f t="shared" si="0"/>
        <v>1</v>
      </c>
      <c r="W22" s="11" t="str">
        <f t="shared" si="1"/>
        <v>1</v>
      </c>
    </row>
    <row r="23" spans="1:23" s="3" customFormat="1" x14ac:dyDescent="0.2">
      <c r="A23"/>
      <c r="B23" s="43">
        <v>2</v>
      </c>
      <c r="C23" s="2" t="str">
        <f>T(C2)</f>
        <v>TV Stammheim 1</v>
      </c>
      <c r="D23" s="157" t="s">
        <v>102</v>
      </c>
      <c r="E23" s="2" t="str">
        <f>T(C4)</f>
        <v>TV Stammheim 3</v>
      </c>
      <c r="F23" s="7"/>
      <c r="G23" s="7"/>
      <c r="H23" s="7"/>
      <c r="I23" s="7"/>
      <c r="J23" s="7"/>
      <c r="K23" s="7"/>
      <c r="L23" s="7"/>
      <c r="M23" s="7"/>
      <c r="N23" s="2" t="str">
        <f>T(C5)</f>
        <v>SpVgg Weil der Stadt 1</v>
      </c>
      <c r="O23" s="5">
        <v>0</v>
      </c>
      <c r="P23" s="5" t="s">
        <v>34</v>
      </c>
      <c r="Q23" s="5">
        <v>0</v>
      </c>
      <c r="R23" s="5"/>
      <c r="S23" s="1" t="str">
        <f>IF(O23="","",IF(O23=Q23,"1",IF(O23&gt;Q23,"2","0")))</f>
        <v>1</v>
      </c>
      <c r="T23" s="11" t="s">
        <v>34</v>
      </c>
      <c r="U23" s="1" t="str">
        <f>IF(Q23="","",IF(Q23=O23,"1",IF(Q23&gt;O23,"2","0")))</f>
        <v>1</v>
      </c>
      <c r="V23" s="11" t="str">
        <f t="shared" si="0"/>
        <v>1</v>
      </c>
      <c r="W23" s="11" t="str">
        <f t="shared" si="1"/>
        <v>1</v>
      </c>
    </row>
    <row r="24" spans="1:23" s="3" customFormat="1" x14ac:dyDescent="0.2">
      <c r="A24"/>
      <c r="B24" s="43"/>
      <c r="C24" s="2"/>
      <c r="D24" s="158"/>
      <c r="E24" s="2"/>
      <c r="F24" s="7"/>
      <c r="G24" s="7"/>
      <c r="H24" s="7"/>
      <c r="I24" s="7"/>
      <c r="J24" s="7"/>
      <c r="K24" s="7"/>
      <c r="L24" s="7"/>
      <c r="M24" s="7"/>
      <c r="N24" s="2"/>
      <c r="O24" s="5"/>
      <c r="P24" s="5"/>
      <c r="Q24" s="5"/>
      <c r="R24" s="5"/>
      <c r="S24" s="1"/>
      <c r="T24" s="11"/>
      <c r="U24" s="1"/>
      <c r="V24" s="11" t="str">
        <f t="shared" si="0"/>
        <v>0</v>
      </c>
      <c r="W24" s="11" t="str">
        <f t="shared" si="1"/>
        <v>0</v>
      </c>
    </row>
    <row r="25" spans="1:23" s="3" customFormat="1" x14ac:dyDescent="0.2">
      <c r="A25" s="152"/>
      <c r="B25" s="11">
        <v>1</v>
      </c>
      <c r="C25" s="2" t="str">
        <f>T(C3)</f>
        <v>TV Stammheim 2</v>
      </c>
      <c r="D25" s="157" t="s">
        <v>102</v>
      </c>
      <c r="E25" s="2" t="str">
        <f>T(C6)</f>
        <v>TV Vaihingen/Enz</v>
      </c>
      <c r="F25" s="7"/>
      <c r="G25" s="7"/>
      <c r="H25" s="7"/>
      <c r="I25" s="7"/>
      <c r="J25" s="7"/>
      <c r="K25" s="7"/>
      <c r="L25" s="7"/>
      <c r="M25" s="7"/>
      <c r="N25" s="2" t="str">
        <f>T(C2)</f>
        <v>TV Stammheim 1</v>
      </c>
      <c r="O25" s="5">
        <v>0</v>
      </c>
      <c r="P25" s="5" t="s">
        <v>34</v>
      </c>
      <c r="Q25" s="5">
        <v>0</v>
      </c>
      <c r="R25" s="5"/>
      <c r="S25" s="1" t="str">
        <f>IF(O25="","",IF(O25=Q25,"1",IF(O25&gt;Q25,"2","0")))</f>
        <v>1</v>
      </c>
      <c r="T25" s="11" t="s">
        <v>34</v>
      </c>
      <c r="U25" s="1" t="str">
        <f>IF(Q25="","",IF(Q25=O25,"1",IF(Q25&gt;O25,"2","0")))</f>
        <v>1</v>
      </c>
      <c r="V25" s="11" t="str">
        <f t="shared" si="0"/>
        <v>1</v>
      </c>
      <c r="W25" s="11" t="str">
        <f t="shared" si="1"/>
        <v>1</v>
      </c>
    </row>
    <row r="26" spans="1:23" s="3" customFormat="1" x14ac:dyDescent="0.2">
      <c r="A26" s="152"/>
      <c r="B26" s="43">
        <v>2</v>
      </c>
      <c r="C26" s="2" t="str">
        <f>T(C7)</f>
        <v>TV Ochsenbach</v>
      </c>
      <c r="D26" s="157" t="s">
        <v>102</v>
      </c>
      <c r="E26" s="2" t="str">
        <f>T(C5)</f>
        <v>SpVgg Weil der Stadt 1</v>
      </c>
      <c r="F26" s="2"/>
      <c r="G26" s="2"/>
      <c r="H26" s="2"/>
      <c r="I26" s="2"/>
      <c r="J26" s="2"/>
      <c r="K26" s="2"/>
      <c r="L26" s="2"/>
      <c r="M26" s="2"/>
      <c r="N26" s="2" t="str">
        <f>T(C4)</f>
        <v>TV Stammheim 3</v>
      </c>
      <c r="O26" s="11">
        <v>0</v>
      </c>
      <c r="P26" s="5" t="s">
        <v>34</v>
      </c>
      <c r="Q26" s="11">
        <v>0</v>
      </c>
      <c r="R26" s="5"/>
      <c r="S26" s="1" t="str">
        <f>IF(O26="","",IF(O26=Q26,"1",IF(O26&gt;Q26,"2","0")))</f>
        <v>1</v>
      </c>
      <c r="T26" s="11" t="s">
        <v>34</v>
      </c>
      <c r="U26" s="1" t="str">
        <f>IF(Q26="","",IF(Q26=O26,"1",IF(Q26&gt;O26,"2","0")))</f>
        <v>1</v>
      </c>
      <c r="V26" s="11" t="str">
        <f t="shared" si="0"/>
        <v>1</v>
      </c>
      <c r="W26" s="11" t="str">
        <f t="shared" si="1"/>
        <v>1</v>
      </c>
    </row>
    <row r="27" spans="1:23" s="3" customFormat="1" x14ac:dyDescent="0.2">
      <c r="A27" s="152"/>
      <c r="B27" s="43"/>
      <c r="C27" s="2"/>
      <c r="D27" s="157"/>
      <c r="E27" s="2"/>
      <c r="F27" s="2"/>
      <c r="G27" s="2"/>
      <c r="H27" s="2"/>
      <c r="I27" s="2"/>
      <c r="J27" s="2"/>
      <c r="K27" s="2"/>
      <c r="L27" s="2"/>
      <c r="M27" s="2"/>
      <c r="N27" s="2"/>
      <c r="O27" s="11"/>
      <c r="P27" s="5"/>
      <c r="Q27" s="11"/>
      <c r="R27" s="5"/>
      <c r="S27" s="1"/>
      <c r="T27" s="11"/>
      <c r="U27" s="1"/>
      <c r="V27" s="11" t="str">
        <f t="shared" si="0"/>
        <v>0</v>
      </c>
      <c r="W27" s="11" t="str">
        <f t="shared" si="1"/>
        <v>0</v>
      </c>
    </row>
    <row r="28" spans="1:23" s="3" customFormat="1" x14ac:dyDescent="0.2">
      <c r="A28" s="152"/>
      <c r="B28" s="43">
        <v>1</v>
      </c>
      <c r="C28" s="2" t="str">
        <f>T(C3)</f>
        <v>TV Stammheim 2</v>
      </c>
      <c r="D28" s="157" t="s">
        <v>102</v>
      </c>
      <c r="E28" s="2" t="str">
        <f>T(C4)</f>
        <v>TV Stammheim 3</v>
      </c>
      <c r="F28" s="2"/>
      <c r="G28" s="2"/>
      <c r="H28" s="2"/>
      <c r="I28" s="2"/>
      <c r="J28" s="2"/>
      <c r="K28" s="2"/>
      <c r="L28" s="2"/>
      <c r="M28" s="2"/>
      <c r="N28" s="2" t="str">
        <f>T(C6)</f>
        <v>TV Vaihingen/Enz</v>
      </c>
      <c r="O28" s="11">
        <v>0</v>
      </c>
      <c r="P28" s="5" t="s">
        <v>34</v>
      </c>
      <c r="Q28" s="11">
        <v>0</v>
      </c>
      <c r="R28" s="5"/>
      <c r="S28" s="1" t="str">
        <f>IF(O28="","",IF(O28=Q28,"1",IF(O28&gt;Q28,"2","0")))</f>
        <v>1</v>
      </c>
      <c r="T28" s="11" t="s">
        <v>34</v>
      </c>
      <c r="U28" s="1" t="str">
        <f>IF(Q28="","",IF(Q28=O28,"1",IF(Q28&gt;O28,"2","0")))</f>
        <v>1</v>
      </c>
      <c r="V28" s="11" t="str">
        <f t="shared" si="0"/>
        <v>1</v>
      </c>
      <c r="W28" s="11" t="str">
        <f t="shared" si="1"/>
        <v>1</v>
      </c>
    </row>
    <row r="29" spans="1:23" s="3" customFormat="1" x14ac:dyDescent="0.2">
      <c r="A29" s="152"/>
      <c r="B29" s="43">
        <v>2</v>
      </c>
      <c r="C29" s="2" t="str">
        <f>T(C5)</f>
        <v>SpVgg Weil der Stadt 1</v>
      </c>
      <c r="D29" s="157" t="s">
        <v>102</v>
      </c>
      <c r="E29" s="2" t="str">
        <f>T(C2)</f>
        <v>TV Stammheim 1</v>
      </c>
      <c r="F29" s="2"/>
      <c r="G29" s="2"/>
      <c r="H29" s="2"/>
      <c r="I29" s="2"/>
      <c r="J29" s="2"/>
      <c r="K29" s="2"/>
      <c r="L29" s="2"/>
      <c r="M29" s="2"/>
      <c r="N29" s="2" t="str">
        <f>T(C7)</f>
        <v>TV Ochsenbach</v>
      </c>
      <c r="O29" s="11">
        <v>0</v>
      </c>
      <c r="P29" s="5" t="s">
        <v>34</v>
      </c>
      <c r="Q29" s="11">
        <v>0</v>
      </c>
      <c r="R29" s="5"/>
      <c r="S29" s="1" t="str">
        <f>IF(O29="","",IF(O29=Q29,"1",IF(O29&gt;Q29,"2","0")))</f>
        <v>1</v>
      </c>
      <c r="T29" s="11" t="s">
        <v>34</v>
      </c>
      <c r="U29" s="1" t="str">
        <f>IF(Q29="","",IF(Q29=O29,"1",IF(Q29&gt;O29,"2","0")))</f>
        <v>1</v>
      </c>
      <c r="V29" s="11" t="str">
        <f t="shared" si="0"/>
        <v>1</v>
      </c>
      <c r="W29" s="11" t="str">
        <f t="shared" si="1"/>
        <v>1</v>
      </c>
    </row>
    <row r="30" spans="1:23" s="3" customFormat="1" x14ac:dyDescent="0.2">
      <c r="A30" s="152"/>
      <c r="B30" s="43"/>
      <c r="C30" s="2"/>
      <c r="D30" s="157"/>
      <c r="E30" s="2"/>
      <c r="F30" s="2"/>
      <c r="G30" s="2"/>
      <c r="H30" s="2"/>
      <c r="I30" s="2"/>
      <c r="J30" s="2"/>
      <c r="K30" s="2"/>
      <c r="L30" s="2"/>
      <c r="M30" s="2"/>
      <c r="N30" s="2"/>
      <c r="O30" s="11"/>
      <c r="P30" s="5"/>
      <c r="Q30" s="11"/>
      <c r="R30" s="5"/>
      <c r="S30" s="1"/>
      <c r="T30" s="11"/>
      <c r="U30" s="1"/>
      <c r="V30" s="11" t="str">
        <f t="shared" si="0"/>
        <v>0</v>
      </c>
      <c r="W30" s="11" t="str">
        <f t="shared" si="1"/>
        <v>0</v>
      </c>
    </row>
    <row r="31" spans="1:23" s="3" customFormat="1" x14ac:dyDescent="0.2">
      <c r="A31" s="152"/>
      <c r="B31" s="43">
        <v>1</v>
      </c>
      <c r="C31" s="2" t="str">
        <f>T(C6)</f>
        <v>TV Vaihingen/Enz</v>
      </c>
      <c r="D31" s="157" t="s">
        <v>102</v>
      </c>
      <c r="E31" s="2" t="str">
        <f>T(C2)</f>
        <v>TV Stammheim 1</v>
      </c>
      <c r="F31" s="2"/>
      <c r="G31" s="2"/>
      <c r="H31" s="2"/>
      <c r="I31" s="2"/>
      <c r="J31" s="2"/>
      <c r="K31" s="2"/>
      <c r="L31" s="2"/>
      <c r="M31" s="2"/>
      <c r="N31" s="2" t="str">
        <f>T(C3)</f>
        <v>TV Stammheim 2</v>
      </c>
      <c r="O31" s="11">
        <v>0</v>
      </c>
      <c r="P31" s="5" t="s">
        <v>34</v>
      </c>
      <c r="Q31" s="11">
        <v>0</v>
      </c>
      <c r="R31" s="5"/>
      <c r="S31" s="1" t="str">
        <f>IF(O31="","",IF(O31=Q31,"1",IF(O31&gt;Q31,"2","0")))</f>
        <v>1</v>
      </c>
      <c r="T31" s="11" t="s">
        <v>34</v>
      </c>
      <c r="U31" s="1" t="str">
        <f>IF(Q31="","",IF(Q31=O31,"1",IF(Q31&gt;O31,"2","0")))</f>
        <v>1</v>
      </c>
      <c r="V31" s="11" t="str">
        <f t="shared" si="0"/>
        <v>1</v>
      </c>
      <c r="W31" s="11" t="str">
        <f t="shared" si="1"/>
        <v>1</v>
      </c>
    </row>
    <row r="32" spans="1:23" s="3" customFormat="1" x14ac:dyDescent="0.2">
      <c r="A32" s="152"/>
      <c r="B32" s="43">
        <v>2</v>
      </c>
      <c r="C32" s="2" t="str">
        <f>T(C4)</f>
        <v>TV Stammheim 3</v>
      </c>
      <c r="D32" s="157" t="s">
        <v>102</v>
      </c>
      <c r="E32" s="2" t="str">
        <f>T(C7)</f>
        <v>TV Ochsenbach</v>
      </c>
      <c r="F32" s="2"/>
      <c r="G32" s="2"/>
      <c r="H32" s="2"/>
      <c r="I32" s="2"/>
      <c r="J32" s="2"/>
      <c r="K32" s="2"/>
      <c r="L32" s="2"/>
      <c r="M32" s="2"/>
      <c r="N32" s="2" t="str">
        <f>T(C5)</f>
        <v>SpVgg Weil der Stadt 1</v>
      </c>
      <c r="O32" s="5">
        <v>0</v>
      </c>
      <c r="P32" s="5" t="s">
        <v>34</v>
      </c>
      <c r="Q32" s="5">
        <v>0</v>
      </c>
      <c r="R32" s="5"/>
      <c r="S32" s="1" t="str">
        <f>IF(O32="","",IF(O32=Q32,"1",IF(O32&gt;Q32,"2","0")))</f>
        <v>1</v>
      </c>
      <c r="T32" s="11" t="s">
        <v>34</v>
      </c>
      <c r="U32" s="1" t="str">
        <f>IF(Q32="","",IF(Q32=O32,"1",IF(Q32&gt;O32,"2","0")))</f>
        <v>1</v>
      </c>
      <c r="V32" s="11" t="str">
        <f t="shared" si="0"/>
        <v>1</v>
      </c>
      <c r="W32" s="11" t="str">
        <f t="shared" si="1"/>
        <v>1</v>
      </c>
    </row>
    <row r="33" spans="1:23" s="3" customFormat="1" x14ac:dyDescent="0.2">
      <c r="A33" s="152"/>
      <c r="B33" s="43"/>
      <c r="C33" s="2"/>
      <c r="D33" s="157"/>
      <c r="E33" s="2"/>
      <c r="F33" s="2"/>
      <c r="G33" s="2"/>
      <c r="H33" s="2"/>
      <c r="I33" s="2"/>
      <c r="J33" s="2"/>
      <c r="K33" s="2"/>
      <c r="L33" s="2"/>
      <c r="M33" s="2"/>
      <c r="N33" s="2"/>
      <c r="O33" s="5"/>
      <c r="P33" s="5"/>
      <c r="Q33" s="5"/>
      <c r="R33" s="5"/>
      <c r="S33" s="1"/>
      <c r="T33" s="11"/>
      <c r="U33" s="1"/>
      <c r="V33" s="11" t="str">
        <f t="shared" si="0"/>
        <v>0</v>
      </c>
      <c r="W33" s="11" t="str">
        <f t="shared" si="1"/>
        <v>0</v>
      </c>
    </row>
    <row r="34" spans="1:23" s="3" customFormat="1" x14ac:dyDescent="0.2">
      <c r="A34" s="152"/>
      <c r="B34" s="43">
        <v>1</v>
      </c>
      <c r="C34" s="2" t="str">
        <f>T(C3)</f>
        <v>TV Stammheim 2</v>
      </c>
      <c r="D34" s="157" t="s">
        <v>102</v>
      </c>
      <c r="E34" s="2" t="str">
        <f>T(C7)</f>
        <v>TV Ochsenbach</v>
      </c>
      <c r="F34" s="7"/>
      <c r="G34" s="7"/>
      <c r="H34" s="7"/>
      <c r="I34" s="7"/>
      <c r="J34" s="7"/>
      <c r="K34" s="7"/>
      <c r="L34" s="7"/>
      <c r="M34" s="7"/>
      <c r="N34" s="2" t="str">
        <f>T(C2)</f>
        <v>TV Stammheim 1</v>
      </c>
      <c r="O34" s="5">
        <v>0</v>
      </c>
      <c r="P34" s="5" t="s">
        <v>34</v>
      </c>
      <c r="Q34" s="5">
        <v>0</v>
      </c>
      <c r="R34" s="5"/>
      <c r="S34" s="1" t="str">
        <f>IF(O34="","",IF(O34=Q34,"1",IF(O34&gt;Q34,"2","0")))</f>
        <v>1</v>
      </c>
      <c r="T34" s="11" t="s">
        <v>34</v>
      </c>
      <c r="U34" s="1" t="str">
        <f>IF(Q34="","",IF(Q34=O34,"1",IF(Q34&gt;O34,"2","0")))</f>
        <v>1</v>
      </c>
      <c r="V34" s="11" t="str">
        <f t="shared" si="0"/>
        <v>1</v>
      </c>
      <c r="W34" s="11" t="str">
        <f t="shared" si="1"/>
        <v>1</v>
      </c>
    </row>
    <row r="35" spans="1:23" s="101" customFormat="1" x14ac:dyDescent="0.2">
      <c r="A35" s="152"/>
      <c r="B35" s="43">
        <v>2</v>
      </c>
      <c r="C35" s="2" t="str">
        <f>T(C5)</f>
        <v>SpVgg Weil der Stadt 1</v>
      </c>
      <c r="D35" s="157" t="s">
        <v>102</v>
      </c>
      <c r="E35" s="2" t="str">
        <f>T(C6)</f>
        <v>TV Vaihingen/Enz</v>
      </c>
      <c r="F35" s="7"/>
      <c r="G35" s="7"/>
      <c r="H35" s="7"/>
      <c r="I35" s="7"/>
      <c r="J35" s="7"/>
      <c r="K35" s="7"/>
      <c r="L35" s="7"/>
      <c r="M35" s="7"/>
      <c r="N35" s="2" t="str">
        <f>T(C4)</f>
        <v>TV Stammheim 3</v>
      </c>
      <c r="O35" s="11">
        <v>0</v>
      </c>
      <c r="P35" s="5" t="s">
        <v>34</v>
      </c>
      <c r="Q35" s="11">
        <v>0</v>
      </c>
      <c r="R35" s="5"/>
      <c r="S35" s="1" t="str">
        <f>IF(O35="","",IF(O35=Q35,"1",IF(O35&gt;Q35,"2","0")))</f>
        <v>1</v>
      </c>
      <c r="T35" s="11" t="s">
        <v>34</v>
      </c>
      <c r="U35" s="1" t="str">
        <f>IF(Q35="","",IF(Q35=O35,"1",IF(Q35&gt;O35,"2","0")))</f>
        <v>1</v>
      </c>
      <c r="V35" s="11" t="str">
        <f t="shared" si="0"/>
        <v>1</v>
      </c>
      <c r="W35" s="11" t="str">
        <f t="shared" si="1"/>
        <v>1</v>
      </c>
    </row>
    <row r="36" spans="1:23" s="101" customFormat="1" x14ac:dyDescent="0.2">
      <c r="A36" s="152"/>
      <c r="B36" s="43"/>
      <c r="C36" s="2"/>
      <c r="D36" s="158"/>
      <c r="E36" s="2"/>
      <c r="F36" s="7"/>
      <c r="G36" s="7"/>
      <c r="H36" s="7"/>
      <c r="I36" s="7"/>
      <c r="J36" s="7"/>
      <c r="K36" s="7"/>
      <c r="L36" s="7"/>
      <c r="M36" s="7"/>
      <c r="N36" s="2"/>
      <c r="O36" s="11"/>
      <c r="P36" s="5"/>
      <c r="Q36" s="11"/>
      <c r="R36" s="5"/>
      <c r="S36" s="1"/>
      <c r="T36" s="11"/>
      <c r="U36" s="1"/>
      <c r="V36" s="11" t="str">
        <f t="shared" si="0"/>
        <v>0</v>
      </c>
      <c r="W36" s="11" t="str">
        <f t="shared" si="1"/>
        <v>0</v>
      </c>
    </row>
    <row r="37" spans="1:23" s="5" customFormat="1" x14ac:dyDescent="0.2">
      <c r="A37" s="152"/>
      <c r="B37" s="43">
        <v>1</v>
      </c>
      <c r="C37" s="2" t="str">
        <f>T(C5)</f>
        <v>SpVgg Weil der Stadt 1</v>
      </c>
      <c r="D37" s="157" t="s">
        <v>102</v>
      </c>
      <c r="E37" s="2" t="str">
        <f>T(C3)</f>
        <v>TV Stammheim 2</v>
      </c>
      <c r="F37" s="7"/>
      <c r="G37" s="7"/>
      <c r="H37" s="7"/>
      <c r="I37" s="7"/>
      <c r="J37" s="7"/>
      <c r="K37" s="7"/>
      <c r="L37" s="7"/>
      <c r="M37" s="7"/>
      <c r="N37" s="2" t="str">
        <f>T(C2)</f>
        <v>TV Stammheim 1</v>
      </c>
      <c r="O37" s="11">
        <v>0</v>
      </c>
      <c r="P37" s="5" t="s">
        <v>34</v>
      </c>
      <c r="Q37" s="11">
        <v>0</v>
      </c>
      <c r="S37" s="1" t="str">
        <f>IF(O37="","",IF(O37=Q37,"1",IF(O37&gt;Q37,"2","0")))</f>
        <v>1</v>
      </c>
      <c r="T37" s="11" t="s">
        <v>34</v>
      </c>
      <c r="U37" s="1" t="str">
        <f>IF(Q37="","",IF(Q37=O37,"1",IF(Q37&gt;O37,"2","0")))</f>
        <v>1</v>
      </c>
      <c r="V37" s="11" t="str">
        <f t="shared" si="0"/>
        <v>1</v>
      </c>
      <c r="W37" s="11" t="str">
        <f t="shared" si="1"/>
        <v>1</v>
      </c>
    </row>
    <row r="38" spans="1:23" s="5" customFormat="1" x14ac:dyDescent="0.2">
      <c r="A38" s="152"/>
      <c r="B38" s="43">
        <v>2</v>
      </c>
      <c r="C38" s="2" t="str">
        <f>T(C6)</f>
        <v>TV Vaihingen/Enz</v>
      </c>
      <c r="D38" s="157" t="s">
        <v>102</v>
      </c>
      <c r="E38" s="2" t="str">
        <f>T(C4)</f>
        <v>TV Stammheim 3</v>
      </c>
      <c r="F38" s="7"/>
      <c r="G38" s="7"/>
      <c r="H38" s="7"/>
      <c r="I38" s="7"/>
      <c r="J38" s="7"/>
      <c r="K38" s="7"/>
      <c r="L38" s="7"/>
      <c r="M38" s="7"/>
      <c r="N38" s="2" t="str">
        <f>T(C7)</f>
        <v>TV Ochsenbach</v>
      </c>
      <c r="O38" s="11">
        <v>0</v>
      </c>
      <c r="P38" s="5" t="s">
        <v>34</v>
      </c>
      <c r="Q38" s="11">
        <v>0</v>
      </c>
      <c r="S38" s="1" t="str">
        <f>IF(O38="","",IF(O38=Q38,"1",IF(O38&gt;Q38,"2","0")))</f>
        <v>1</v>
      </c>
      <c r="T38" s="11" t="s">
        <v>34</v>
      </c>
      <c r="U38" s="1" t="str">
        <f>IF(Q38="","",IF(Q38=O38,"1",IF(Q38&gt;O38,"2","0")))</f>
        <v>1</v>
      </c>
      <c r="V38" s="11" t="str">
        <f t="shared" si="0"/>
        <v>1</v>
      </c>
      <c r="W38" s="11" t="str">
        <f t="shared" si="1"/>
        <v>1</v>
      </c>
    </row>
    <row r="39" spans="1:23" s="5" customFormat="1" x14ac:dyDescent="0.2">
      <c r="A39" s="152"/>
      <c r="B39" s="43"/>
      <c r="C39" s="2"/>
      <c r="D39" s="157"/>
      <c r="E39" s="2"/>
      <c r="F39" s="7"/>
      <c r="G39" s="7"/>
      <c r="H39" s="7"/>
      <c r="I39" s="7"/>
      <c r="J39" s="7"/>
      <c r="K39" s="7"/>
      <c r="L39" s="7"/>
      <c r="M39" s="7"/>
      <c r="N39" s="2"/>
      <c r="S39" s="1"/>
      <c r="T39" s="11"/>
      <c r="U39" s="1"/>
      <c r="V39" s="11" t="str">
        <f t="shared" si="0"/>
        <v>0</v>
      </c>
      <c r="W39" s="11" t="str">
        <f t="shared" si="1"/>
        <v>0</v>
      </c>
    </row>
    <row r="40" spans="1:23" x14ac:dyDescent="0.2">
      <c r="B40" s="43">
        <v>1</v>
      </c>
      <c r="C40" s="2" t="str">
        <f>T(C7)</f>
        <v>TV Ochsenbach</v>
      </c>
      <c r="D40" s="157" t="s">
        <v>102</v>
      </c>
      <c r="E40" s="2" t="str">
        <f>T(C2)</f>
        <v>TV Stammheim 1</v>
      </c>
      <c r="F40" s="7"/>
      <c r="G40" s="7"/>
      <c r="H40" s="7"/>
      <c r="I40" s="7"/>
      <c r="J40" s="7"/>
      <c r="K40" s="7"/>
      <c r="L40" s="7"/>
      <c r="M40" s="7"/>
      <c r="N40" s="2" t="str">
        <f>T(C3)</f>
        <v>TV Stammheim 2</v>
      </c>
      <c r="O40" s="5">
        <v>0</v>
      </c>
      <c r="P40" s="5" t="s">
        <v>34</v>
      </c>
      <c r="Q40" s="5">
        <v>0</v>
      </c>
      <c r="R40" s="5"/>
      <c r="S40" s="1" t="str">
        <f>IF(O40="","",IF(O40=Q40,"1",IF(O40&gt;Q40,"2","0")))</f>
        <v>1</v>
      </c>
      <c r="T40" s="11" t="s">
        <v>34</v>
      </c>
      <c r="U40" s="1" t="str">
        <f>IF(Q40="","",IF(Q40=O40,"1",IF(Q40&gt;O40,"2","0")))</f>
        <v>1</v>
      </c>
      <c r="V40" s="11" t="str">
        <f t="shared" si="0"/>
        <v>1</v>
      </c>
      <c r="W40" s="11" t="str">
        <f t="shared" si="1"/>
        <v>1</v>
      </c>
    </row>
    <row r="41" spans="1:23" x14ac:dyDescent="0.2">
      <c r="B41"/>
      <c r="C41" s="2"/>
      <c r="D41" s="157"/>
      <c r="F41" s="2"/>
      <c r="G41" s="2"/>
      <c r="H41" s="2"/>
      <c r="I41" s="2"/>
      <c r="J41" s="2"/>
      <c r="K41" s="2"/>
      <c r="L41" s="2"/>
      <c r="M41" s="2"/>
      <c r="N41" s="2"/>
      <c r="O41" s="5"/>
      <c r="P41" s="5"/>
      <c r="Q41" s="5"/>
      <c r="R41" s="5"/>
      <c r="S41" s="5"/>
      <c r="U41" s="5"/>
      <c r="V41" s="11" t="str">
        <f t="shared" si="0"/>
        <v>0</v>
      </c>
      <c r="W41" s="11" t="str">
        <f t="shared" si="1"/>
        <v>0</v>
      </c>
    </row>
    <row r="42" spans="1:23" x14ac:dyDescent="0.2">
      <c r="B42"/>
      <c r="C42" s="2"/>
      <c r="F42" s="2"/>
      <c r="G42" s="2"/>
      <c r="H42" s="2"/>
      <c r="I42" s="2"/>
      <c r="J42" s="2"/>
      <c r="K42" s="2"/>
      <c r="L42" s="2"/>
      <c r="M42" s="2"/>
      <c r="N42" s="2"/>
      <c r="O42" s="5"/>
      <c r="P42" s="5"/>
      <c r="Q42" s="5"/>
      <c r="R42" s="5"/>
      <c r="S42" s="5"/>
      <c r="U42" s="5"/>
      <c r="V42" s="5"/>
      <c r="W42" s="5"/>
    </row>
  </sheetData>
  <pageMargins left="0.35433070866141736" right="0.23622047244094491" top="0.59055118110236227" bottom="0.62992125984251968" header="0.27559055118110237" footer="0.47244094488188981"/>
  <pageSetup paperSize="9" orientation="portrait" r:id="rId1"/>
  <headerFooter alignWithMargins="0">
    <oddFooter>&amp;CErstellt von Erich Unruh &amp;D&amp;RSeite &amp;P von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F104"/>
  <sheetViews>
    <sheetView zoomScale="90" zoomScaleNormal="90" workbookViewId="0">
      <selection activeCell="AC79" sqref="AC79"/>
    </sheetView>
  </sheetViews>
  <sheetFormatPr baseColWidth="10" defaultRowHeight="12.75" x14ac:dyDescent="0.2"/>
  <cols>
    <col min="1" max="1" width="8.140625" style="201" customWidth="1"/>
    <col min="2" max="2" width="6.5703125" style="202" customWidth="1"/>
    <col min="3" max="3" width="18.28515625" style="203" customWidth="1"/>
    <col min="4" max="4" width="2.5703125" style="203" customWidth="1"/>
    <col min="5" max="5" width="2.5703125" style="212" customWidth="1"/>
    <col min="6" max="15" width="2.5703125" style="203" customWidth="1"/>
    <col min="16" max="16" width="18.28515625" style="203" customWidth="1"/>
    <col min="17" max="17" width="5.42578125" style="203" customWidth="1"/>
    <col min="18" max="18" width="1.140625" style="203" customWidth="1"/>
    <col min="19" max="19" width="6.140625" style="203" customWidth="1"/>
    <col min="20" max="20" width="1.7109375" style="203" customWidth="1"/>
    <col min="21" max="21" width="3.7109375" style="203" customWidth="1"/>
    <col min="22" max="22" width="2" style="203" customWidth="1"/>
    <col min="23" max="23" width="3" style="203" customWidth="1"/>
    <col min="24" max="24" width="12.7109375" style="203" hidden="1" customWidth="1"/>
    <col min="25" max="25" width="20.42578125" style="203" hidden="1" customWidth="1"/>
    <col min="26" max="16384" width="11.42578125" style="206"/>
  </cols>
  <sheetData>
    <row r="1" spans="1:32" x14ac:dyDescent="0.2">
      <c r="D1" s="204"/>
      <c r="E1" s="205"/>
      <c r="F1" s="205"/>
      <c r="G1" s="205"/>
      <c r="H1" s="205"/>
      <c r="I1" s="205"/>
      <c r="J1" s="205"/>
      <c r="K1" s="205"/>
      <c r="L1" s="205"/>
      <c r="M1" s="205"/>
      <c r="N1" s="205"/>
      <c r="O1" s="205"/>
      <c r="P1" s="206"/>
      <c r="Q1" s="204"/>
      <c r="R1" s="204" t="s">
        <v>13</v>
      </c>
      <c r="S1" s="204"/>
      <c r="U1" s="204"/>
      <c r="V1" s="204" t="s">
        <v>33</v>
      </c>
      <c r="W1" s="204"/>
    </row>
    <row r="2" spans="1:32" s="205" customFormat="1" x14ac:dyDescent="0.2">
      <c r="A2" s="207" t="s">
        <v>43</v>
      </c>
      <c r="B2" s="208"/>
      <c r="C2" s="125" t="s">
        <v>52</v>
      </c>
      <c r="D2" s="209" t="str">
        <f>$U$20</f>
        <v/>
      </c>
      <c r="E2" s="210" t="str">
        <f>$W$24</f>
        <v/>
      </c>
      <c r="F2" s="209" t="str">
        <f>$U$26</f>
        <v/>
      </c>
      <c r="G2" s="209" t="str">
        <f>$W$36</f>
        <v/>
      </c>
      <c r="H2" s="209" t="str">
        <f>$W$38</f>
        <v/>
      </c>
      <c r="I2" s="209" t="str">
        <f>$W$48</f>
        <v/>
      </c>
      <c r="J2" s="209" t="str">
        <f>$U$72</f>
        <v/>
      </c>
      <c r="K2" s="209" t="str">
        <f>$W$76</f>
        <v/>
      </c>
      <c r="L2" s="209" t="str">
        <f>$U$78</f>
        <v/>
      </c>
      <c r="M2" s="209" t="str">
        <f>$W$88</f>
        <v/>
      </c>
      <c r="N2" s="209" t="str">
        <f>$W$90</f>
        <v/>
      </c>
      <c r="O2" s="209" t="str">
        <f>$W$100</f>
        <v/>
      </c>
      <c r="P2" s="203"/>
      <c r="Q2" s="203" t="str">
        <f>IF(Q20="","",SUM($Q$20+$Q$26+$Q$72+$Q$78+$S$24+$S$36+$S$38+$S$48+$S$76+$S$88+$S$90+$S$100))</f>
        <v/>
      </c>
      <c r="R2" s="203" t="s">
        <v>34</v>
      </c>
      <c r="S2" s="203" t="str">
        <f>IF(Q20="","",SUM($S$20+$S$26+$S$72+$S$78+$Q$24+$Q$36+$Q$38+$Q$48+$Q$76+$Q$88+$Q$90+$Q$100))</f>
        <v/>
      </c>
      <c r="T2" s="203"/>
      <c r="U2" s="202" t="str">
        <f>IF(U20="","",SUM(X20+Y24+X26+Y36+Y38+Y48+X72+Y76+X78+Y88+Y90+Y100))</f>
        <v/>
      </c>
      <c r="V2" s="203" t="s">
        <v>34</v>
      </c>
      <c r="W2" s="203" t="str">
        <f>IF(Q20="","",SUM(Y20+X24+Y26++X36+X38+X48+Y72+X76+Y78+X88+X90+X100))</f>
        <v/>
      </c>
      <c r="X2" s="204"/>
      <c r="Y2" s="204"/>
    </row>
    <row r="3" spans="1:32" s="205" customFormat="1" x14ac:dyDescent="0.2">
      <c r="A3" s="207" t="s">
        <v>42</v>
      </c>
      <c r="B3" s="208"/>
      <c r="C3" s="125" t="s">
        <v>91</v>
      </c>
      <c r="D3" s="209" t="str">
        <f>$W$20</f>
        <v/>
      </c>
      <c r="E3" s="210" t="str">
        <f>$U$29</f>
        <v/>
      </c>
      <c r="F3" s="209" t="str">
        <f>$U$32</f>
        <v/>
      </c>
      <c r="G3" s="209" t="str">
        <f>$W$35</f>
        <v/>
      </c>
      <c r="H3" s="209" t="str">
        <f>$U$41</f>
        <v/>
      </c>
      <c r="I3" s="209" t="str">
        <f>$W$44</f>
        <v/>
      </c>
      <c r="J3" s="209" t="str">
        <f>$W$72</f>
        <v/>
      </c>
      <c r="K3" s="209" t="str">
        <f>$U$81</f>
        <v/>
      </c>
      <c r="L3" s="209" t="str">
        <f>$U$84</f>
        <v/>
      </c>
      <c r="M3" s="209" t="str">
        <f>$W$87</f>
        <v/>
      </c>
      <c r="N3" s="209" t="str">
        <f>$U$93</f>
        <v/>
      </c>
      <c r="O3" s="209" t="str">
        <f>$W$96</f>
        <v/>
      </c>
      <c r="P3" s="203"/>
      <c r="Q3" s="203" t="str">
        <f>IF(S20="","",SUM($S$20+$Q$29+$Q$32+$S$35+$Q$41++$S$44+$S$72+$Q$81+$Q$84+$S$87+$Q$93+$S$96))</f>
        <v/>
      </c>
      <c r="R3" s="203" t="s">
        <v>34</v>
      </c>
      <c r="S3" s="203" t="str">
        <f>IF(S20="","",SUM($Q$20+$S$29+$S$32+$Q$35+$S$41+$Q$44+$Q$72+$S$81+$S$84+$Q$87+$S$93+$Q$96))</f>
        <v/>
      </c>
      <c r="T3" s="203"/>
      <c r="U3" s="203" t="str">
        <f>IF(S20="","",SUM(Y20+X29+X32+Y35+X41+Y44+Y72+X81+X84+Y87+X93+Y96))</f>
        <v/>
      </c>
      <c r="V3" s="203" t="s">
        <v>34</v>
      </c>
      <c r="W3" s="203" t="str">
        <f>IF(Q20="","",SUM(X20+Y29+Y32+X35+Y41+X44+X72+Y81+Y84+X87+Y93+X96))</f>
        <v/>
      </c>
      <c r="X3" s="204"/>
      <c r="Y3" s="204"/>
    </row>
    <row r="4" spans="1:32" s="205" customFormat="1" x14ac:dyDescent="0.2">
      <c r="A4" s="207"/>
      <c r="B4" s="208"/>
      <c r="C4" s="112" t="s">
        <v>92</v>
      </c>
      <c r="D4" s="209" t="str">
        <f>$U$21</f>
        <v/>
      </c>
      <c r="E4" s="210" t="str">
        <f>$W$26</f>
        <v/>
      </c>
      <c r="F4" s="209" t="str">
        <f>$W$30</f>
        <v/>
      </c>
      <c r="G4" s="209" t="str">
        <f>$W$32</f>
        <v/>
      </c>
      <c r="H4" s="209" t="str">
        <f>$U$39</f>
        <v/>
      </c>
      <c r="I4" s="209" t="str">
        <f>$W$47</f>
        <v/>
      </c>
      <c r="J4" s="209" t="str">
        <f>$U$73</f>
        <v/>
      </c>
      <c r="K4" s="209" t="str">
        <f>$W$78</f>
        <v/>
      </c>
      <c r="L4" s="209" t="str">
        <f>$W$82</f>
        <v/>
      </c>
      <c r="M4" s="209" t="str">
        <f>$W$84</f>
        <v/>
      </c>
      <c r="N4" s="209" t="str">
        <f>$U$91</f>
        <v/>
      </c>
      <c r="O4" s="209" t="str">
        <f>$W$99</f>
        <v/>
      </c>
      <c r="P4" s="203"/>
      <c r="Q4" s="203" t="str">
        <f>IF(Q21="","",SUM($Q$21+$Q$39+$Q$73+$Q$91+$S$26+$S$30+$S$32+$S$47+$S$78+$S$82+$S$84+$S$99))</f>
        <v/>
      </c>
      <c r="R4" s="203" t="s">
        <v>34</v>
      </c>
      <c r="S4" s="203" t="str">
        <f>IF(S21="","",SUM($S$21+$S$39+$S$73+$S$91+$Q$26+$Q$30+$Q$32+$Q$47+$Q$78+$Q$82+$Q$84+$Q$99))</f>
        <v/>
      </c>
      <c r="T4" s="204"/>
      <c r="U4" s="203" t="str">
        <f>IF(Q21="","",SUM(X21+X39+X73+X91+Y26+Y30+Y32+Y47+Y78+Y82+Y84+Y99))</f>
        <v/>
      </c>
      <c r="V4" s="203" t="s">
        <v>34</v>
      </c>
      <c r="W4" s="203" t="str">
        <f>IF(W21="","",SUM(Y21+Y39+Y73+Y91+X26+X30+X32+X47+X78+X82+X84+X99))</f>
        <v/>
      </c>
      <c r="X4" s="204"/>
      <c r="Y4" s="204"/>
    </row>
    <row r="5" spans="1:32" s="205" customFormat="1" x14ac:dyDescent="0.2">
      <c r="A5" s="207"/>
      <c r="B5" s="208"/>
      <c r="C5" s="125" t="s">
        <v>93</v>
      </c>
      <c r="D5" s="209" t="str">
        <f>$W$21</f>
        <v/>
      </c>
      <c r="E5" s="210" t="str">
        <f>$W$27</f>
        <v/>
      </c>
      <c r="F5" s="209" t="str">
        <f>$W$33</f>
        <v/>
      </c>
      <c r="G5" s="209" t="str">
        <f>$U$36</f>
        <v/>
      </c>
      <c r="H5" s="209" t="str">
        <f>$U$42</f>
        <v/>
      </c>
      <c r="I5" s="209" t="str">
        <f>$U$44</f>
        <v/>
      </c>
      <c r="J5" s="209" t="str">
        <f>$W$73</f>
        <v/>
      </c>
      <c r="K5" s="209" t="str">
        <f>$W$79</f>
        <v/>
      </c>
      <c r="L5" s="209" t="str">
        <f>$W$85</f>
        <v/>
      </c>
      <c r="M5" s="209" t="str">
        <f>$U$88</f>
        <v/>
      </c>
      <c r="N5" s="209" t="str">
        <f>$U$94</f>
        <v/>
      </c>
      <c r="O5" s="209" t="str">
        <f>$U$96</f>
        <v/>
      </c>
      <c r="P5" s="203"/>
      <c r="Q5" s="203" t="str">
        <f>IF(Q20="","",SUM($Q$36+$Q$42+$Q$44+$Q$88+$Q$94+$Q$96+$S$21+$S$27+$S$33+$S$73+$S$79+$S$85))</f>
        <v/>
      </c>
      <c r="R5" s="203" t="s">
        <v>34</v>
      </c>
      <c r="S5" s="203" t="str">
        <f>IF(Q20="","",SUM($S$36+$S$42+$S$44+$S$88+$S$94+$S$96+$Q$21+$Q$27+$Q$33+$Q$73+$Q$79+Q85))</f>
        <v/>
      </c>
      <c r="T5" s="204"/>
      <c r="U5" s="203" t="str">
        <f>IF(Q20="","",SUM(X36+X42+X44+X88+X94+X96+Y21+Y27+Y33+Y73+Y79+Y85))</f>
        <v/>
      </c>
      <c r="V5" s="203" t="s">
        <v>34</v>
      </c>
      <c r="W5" s="203" t="str">
        <f>IF(Q20="","",SUM(Y36+Y42+Y44+Y88+Y94+Y96+X21+X27+X33+X73+X79+X85))</f>
        <v/>
      </c>
      <c r="X5" s="204"/>
      <c r="Y5" s="204"/>
    </row>
    <row r="6" spans="1:32" s="205" customFormat="1" x14ac:dyDescent="0.2">
      <c r="A6" s="207"/>
      <c r="B6" s="208"/>
      <c r="C6" s="112" t="s">
        <v>112</v>
      </c>
      <c r="D6" s="209" t="str">
        <f>$U$23</f>
        <v/>
      </c>
      <c r="E6" s="210" t="str">
        <f>$W$29</f>
        <v/>
      </c>
      <c r="F6" s="209" t="str">
        <f>$U$38</f>
        <v/>
      </c>
      <c r="G6" s="209" t="str">
        <f>$W$42</f>
        <v/>
      </c>
      <c r="H6" s="209" t="str">
        <f>$W$45</f>
        <v/>
      </c>
      <c r="I6" s="209" t="str">
        <f>$U$47</f>
        <v/>
      </c>
      <c r="J6" s="209" t="str">
        <f>$U$75</f>
        <v/>
      </c>
      <c r="K6" s="209" t="str">
        <f>$W$81</f>
        <v/>
      </c>
      <c r="L6" s="209" t="str">
        <f>$U$90</f>
        <v/>
      </c>
      <c r="M6" s="209" t="str">
        <f>$W$94</f>
        <v/>
      </c>
      <c r="N6" s="209" t="str">
        <f>$W$97</f>
        <v/>
      </c>
      <c r="O6" s="209" t="str">
        <f>$U$99</f>
        <v/>
      </c>
      <c r="P6" s="203"/>
      <c r="Q6" s="203" t="str">
        <f>IF(Q20="","",SUM($Q$23+$Q$38+$Q$47+$Q$75+$Q$90+$Q$99+$S$29+$S$42+$S$45+$S$81+$S$94+$S$97))</f>
        <v/>
      </c>
      <c r="R6" s="203" t="s">
        <v>34</v>
      </c>
      <c r="S6" s="203" t="str">
        <f>IF(Q20="","",SUM($S$23+$S$38+$S$47+$S$75+$S$90+$S$99+$Q$29+$Q$42+$Q$45+$Q$81+$Q$94+$Q$97))</f>
        <v/>
      </c>
      <c r="T6" s="204"/>
      <c r="U6" s="203" t="str">
        <f>IF(Q20="","",SUM(X23+X38+X47+X75+X90+X99+Y29+Y42+Y45+Y81+Y94+Y97))</f>
        <v/>
      </c>
      <c r="V6" s="203" t="s">
        <v>34</v>
      </c>
      <c r="W6" s="203" t="str">
        <f>IF(Q20="","",SUM(Y23+Y38+Y47+Y75+Y90+Y99+X29+X42+X45+X81+X94+X97))</f>
        <v/>
      </c>
      <c r="X6" s="204"/>
      <c r="Y6" s="204"/>
    </row>
    <row r="7" spans="1:32" s="205" customFormat="1" x14ac:dyDescent="0.2">
      <c r="A7" s="207"/>
      <c r="B7" s="208"/>
      <c r="C7" s="178" t="s">
        <v>96</v>
      </c>
      <c r="D7" s="209" t="str">
        <f>$W$23</f>
        <v/>
      </c>
      <c r="E7" s="210" t="str">
        <f>$U$27</f>
        <v/>
      </c>
      <c r="F7" s="209" t="str">
        <f>$W$39</f>
        <v/>
      </c>
      <c r="G7" s="209" t="str">
        <f>$W$41</f>
        <v/>
      </c>
      <c r="H7" s="209" t="str">
        <f>$U$48</f>
        <v/>
      </c>
      <c r="I7" s="209" t="str">
        <f>$W$50</f>
        <v/>
      </c>
      <c r="J7" s="209" t="str">
        <f>$W$75</f>
        <v/>
      </c>
      <c r="K7" s="209" t="str">
        <f>$U$79</f>
        <v/>
      </c>
      <c r="L7" s="209" t="str">
        <f>$W$91</f>
        <v/>
      </c>
      <c r="M7" s="209" t="str">
        <f>$W$93</f>
        <v/>
      </c>
      <c r="N7" s="209" t="str">
        <f>$U$100</f>
        <v/>
      </c>
      <c r="O7" s="209" t="str">
        <f>$W$102</f>
        <v/>
      </c>
      <c r="P7" s="203"/>
      <c r="Q7" s="203" t="str">
        <f>IF(Q20="","",SUM($Q$27+$Q$48+$Q$79+$Q$100+$S$23+$S$39+$S$41+$S$50+$S$75+$S$91+$S$93+$S$102))</f>
        <v/>
      </c>
      <c r="R7" s="203" t="s">
        <v>34</v>
      </c>
      <c r="S7" s="203" t="str">
        <f>IF(Q20="","",SUM($S$27+$S$48+$S$79+$S$100+$Q$23+$Q$39+$Q$41+$Q$50+$Q$75+$Q$91+$Q$93+$Q$102))</f>
        <v/>
      </c>
      <c r="T7" s="204"/>
      <c r="U7" s="203" t="str">
        <f>IF(Q20="","",SUM(X27+X48+X79+X100+Y23+Y39+Y41+Y50+Y75+Y91+Y93+Y102))</f>
        <v/>
      </c>
      <c r="V7" s="203" t="s">
        <v>34</v>
      </c>
      <c r="W7" s="203" t="str">
        <f>IF(Q20="","",SUM(Y27+Y48+Y79+Y100+X23+X39+X41+X50+X75+X91+X93+X102))</f>
        <v/>
      </c>
      <c r="X7" s="204"/>
      <c r="Y7" s="204"/>
    </row>
    <row r="8" spans="1:32" s="205" customFormat="1" x14ac:dyDescent="0.2">
      <c r="A8" s="207"/>
      <c r="B8" s="208"/>
      <c r="C8" s="178" t="s">
        <v>127</v>
      </c>
      <c r="D8" s="209" t="str">
        <f>$U$24</f>
        <v/>
      </c>
      <c r="E8" s="210" t="str">
        <f>$U$30</f>
        <v/>
      </c>
      <c r="F8" s="209" t="str">
        <f>$U$33</f>
        <v/>
      </c>
      <c r="G8" s="209" t="str">
        <f>$U$35</f>
        <v/>
      </c>
      <c r="H8" s="209" t="str">
        <f>$U$45</f>
        <v/>
      </c>
      <c r="I8" s="209" t="str">
        <f>$U$50</f>
        <v/>
      </c>
      <c r="J8" s="209" t="str">
        <f>$U$76</f>
        <v/>
      </c>
      <c r="K8" s="209" t="str">
        <f>$U$82</f>
        <v/>
      </c>
      <c r="L8" s="209" t="str">
        <f>$U$85</f>
        <v/>
      </c>
      <c r="M8" s="209" t="str">
        <f>$U$87</f>
        <v/>
      </c>
      <c r="N8" s="209" t="str">
        <f>$U$97</f>
        <v/>
      </c>
      <c r="O8" s="209" t="str">
        <f>$U$102</f>
        <v/>
      </c>
      <c r="P8" s="203"/>
      <c r="Q8" s="203" t="str">
        <f>IF(Q20="","",SUM($Q$24+$Q$30+$Q$33+$Q$35+$Q$45+$Q$50+$Q$76+$Q$82+$Q$85+$Q$87+$Q$97+$Q$102))</f>
        <v/>
      </c>
      <c r="R8" s="110" t="s">
        <v>34</v>
      </c>
      <c r="S8" s="203" t="str">
        <f>IF(Q20="","",SUM($S$24+$S$30+$S$33+$S$35+$S$45+$S$50+$S$76+$S$82+$S$85+$S$87+$S$97+$S$102))</f>
        <v/>
      </c>
      <c r="T8" s="204"/>
      <c r="U8" s="203" t="str">
        <f>IF(Q20="","",SUM(X24+X30+X33+X35+X45+X50+X76+X82+X85+X87+X97+X102))</f>
        <v/>
      </c>
      <c r="V8" s="110" t="s">
        <v>34</v>
      </c>
      <c r="W8" s="203" t="str">
        <f>IF(Q20="","",SUM(Y24+Y30+Y33+Y35+Y45+Y50+Y76+Y82+Y85+Y87+Y97+Y102))</f>
        <v/>
      </c>
      <c r="X8" s="204"/>
      <c r="Y8" s="204"/>
    </row>
    <row r="9" spans="1:32" s="205" customFormat="1" x14ac:dyDescent="0.2">
      <c r="A9" s="207"/>
      <c r="B9" s="208"/>
      <c r="C9" s="211"/>
      <c r="D9" s="203"/>
      <c r="E9" s="212"/>
      <c r="F9" s="203"/>
      <c r="G9" s="203"/>
      <c r="H9" s="203"/>
      <c r="I9" s="203"/>
      <c r="J9" s="203"/>
      <c r="K9" s="203"/>
      <c r="L9" s="203"/>
      <c r="M9" s="203"/>
      <c r="N9" s="203"/>
      <c r="O9" s="203"/>
      <c r="P9" s="203"/>
      <c r="Q9" s="203">
        <f>SUM(Q2:Q8)</f>
        <v>0</v>
      </c>
      <c r="R9" s="203" t="s">
        <v>34</v>
      </c>
      <c r="S9" s="203">
        <f>SUM(S2:S8)</f>
        <v>0</v>
      </c>
      <c r="T9" s="203"/>
      <c r="U9" s="203">
        <f>SUM(U2:U8)</f>
        <v>0</v>
      </c>
      <c r="V9" s="203" t="s">
        <v>34</v>
      </c>
      <c r="W9" s="203">
        <f>SUM(W2:Y8)</f>
        <v>0</v>
      </c>
      <c r="X9" s="204"/>
      <c r="Y9" s="204"/>
    </row>
    <row r="10" spans="1:32" s="205" customFormat="1" x14ac:dyDescent="0.2">
      <c r="A10" s="207" t="s">
        <v>22</v>
      </c>
      <c r="B10" s="208"/>
      <c r="C10" s="154" t="s">
        <v>177</v>
      </c>
      <c r="D10" s="204"/>
      <c r="X10" s="204"/>
      <c r="Y10" s="204"/>
    </row>
    <row r="11" spans="1:32" s="205" customFormat="1" x14ac:dyDescent="0.2">
      <c r="A11" s="207" t="s">
        <v>23</v>
      </c>
      <c r="B11" s="208"/>
      <c r="C11" s="4" t="s">
        <v>182</v>
      </c>
      <c r="D11" s="204"/>
      <c r="E11" s="215"/>
      <c r="F11" s="215"/>
      <c r="G11" s="215"/>
      <c r="H11" s="215"/>
      <c r="I11" s="215"/>
      <c r="J11" s="215"/>
      <c r="K11" s="215"/>
      <c r="L11" s="215"/>
      <c r="M11" s="215"/>
      <c r="N11" s="215"/>
      <c r="O11" s="215"/>
      <c r="Q11" s="204"/>
      <c r="R11" s="204"/>
      <c r="S11" s="204"/>
      <c r="T11" s="204"/>
      <c r="U11" s="204"/>
      <c r="V11" s="204"/>
      <c r="W11" s="204"/>
      <c r="X11" s="204"/>
      <c r="Y11" s="204"/>
    </row>
    <row r="12" spans="1:32" s="205" customFormat="1" x14ac:dyDescent="0.2">
      <c r="A12" s="207" t="s">
        <v>24</v>
      </c>
      <c r="B12" s="208"/>
      <c r="C12" s="12" t="s">
        <v>104</v>
      </c>
      <c r="D12" s="204"/>
      <c r="Q12" s="204"/>
      <c r="R12" s="204"/>
      <c r="S12" s="204"/>
      <c r="T12" s="204"/>
      <c r="U12" s="204"/>
      <c r="V12" s="204"/>
      <c r="W12" s="204"/>
      <c r="X12" s="204"/>
      <c r="Y12" s="204"/>
      <c r="AA12" s="203"/>
      <c r="AB12" s="203"/>
      <c r="AC12" s="203"/>
      <c r="AD12" s="204"/>
      <c r="AE12" s="203"/>
      <c r="AF12" s="203"/>
    </row>
    <row r="13" spans="1:32" s="205" customFormat="1" x14ac:dyDescent="0.2">
      <c r="A13" s="207" t="s">
        <v>25</v>
      </c>
      <c r="B13" s="208"/>
      <c r="C13" s="12" t="s">
        <v>103</v>
      </c>
      <c r="D13" s="204"/>
      <c r="Q13" s="204"/>
      <c r="R13" s="204"/>
      <c r="S13" s="204"/>
      <c r="T13" s="204"/>
      <c r="U13" s="204"/>
      <c r="V13" s="204"/>
      <c r="W13" s="204"/>
      <c r="X13" s="204"/>
      <c r="Y13" s="204"/>
    </row>
    <row r="14" spans="1:32" s="205" customFormat="1" x14ac:dyDescent="0.2">
      <c r="A14" s="207" t="s">
        <v>100</v>
      </c>
      <c r="B14" s="208"/>
      <c r="C14" s="4" t="s">
        <v>183</v>
      </c>
      <c r="D14" s="204"/>
      <c r="Q14" s="204"/>
      <c r="R14" s="204"/>
      <c r="S14" s="204"/>
      <c r="T14" s="204"/>
      <c r="U14" s="204"/>
      <c r="V14" s="204"/>
      <c r="W14" s="204"/>
      <c r="X14" s="204"/>
      <c r="Y14" s="204"/>
    </row>
    <row r="15" spans="1:32" s="205" customFormat="1" x14ac:dyDescent="0.2">
      <c r="A15" s="207" t="s">
        <v>101</v>
      </c>
      <c r="B15" s="208"/>
      <c r="C15" s="12"/>
      <c r="D15" s="204"/>
      <c r="Q15" s="204"/>
      <c r="R15" s="204"/>
      <c r="S15" s="204"/>
      <c r="T15" s="204"/>
      <c r="U15" s="204"/>
      <c r="V15" s="204"/>
      <c r="W15" s="204"/>
      <c r="X15" s="204"/>
      <c r="Y15" s="204"/>
    </row>
    <row r="16" spans="1:32" s="205" customFormat="1" x14ac:dyDescent="0.2">
      <c r="A16" s="207" t="s">
        <v>26</v>
      </c>
      <c r="B16" s="208"/>
      <c r="C16" s="12" t="s">
        <v>174</v>
      </c>
      <c r="D16" s="204"/>
      <c r="Q16" s="204"/>
      <c r="R16" s="204"/>
      <c r="S16" s="204"/>
      <c r="T16" s="204"/>
      <c r="U16" s="204"/>
      <c r="V16" s="204"/>
      <c r="W16" s="204"/>
      <c r="X16" s="204"/>
      <c r="Y16" s="204"/>
    </row>
    <row r="17" spans="1:28" s="205" customFormat="1" x14ac:dyDescent="0.2">
      <c r="A17" s="207"/>
      <c r="B17" s="208"/>
      <c r="D17" s="204"/>
      <c r="Q17" s="204"/>
      <c r="R17" s="204"/>
      <c r="S17" s="204"/>
      <c r="T17" s="204"/>
      <c r="U17" s="204"/>
      <c r="V17" s="204"/>
      <c r="W17" s="204"/>
      <c r="X17" s="204"/>
      <c r="Y17" s="204"/>
    </row>
    <row r="18" spans="1:28" s="164" customFormat="1" x14ac:dyDescent="0.2">
      <c r="A18" s="201" t="s">
        <v>27</v>
      </c>
      <c r="B18" s="216" t="s">
        <v>28</v>
      </c>
      <c r="C18" s="204" t="s">
        <v>29</v>
      </c>
      <c r="D18" s="217"/>
      <c r="E18" s="205" t="s">
        <v>30</v>
      </c>
      <c r="F18" s="204"/>
      <c r="G18" s="204"/>
      <c r="H18" s="204"/>
      <c r="I18" s="204"/>
      <c r="J18" s="204"/>
      <c r="K18" s="204"/>
      <c r="L18" s="204"/>
      <c r="M18" s="204"/>
      <c r="N18" s="204"/>
      <c r="O18" s="204"/>
      <c r="P18" s="204" t="s">
        <v>31</v>
      </c>
      <c r="Q18" s="206"/>
      <c r="R18" s="204" t="s">
        <v>32</v>
      </c>
      <c r="S18" s="204"/>
      <c r="T18" s="204"/>
      <c r="U18" s="204"/>
      <c r="V18" s="204" t="s">
        <v>33</v>
      </c>
      <c r="W18" s="204"/>
      <c r="X18" s="204"/>
      <c r="Y18" s="204"/>
    </row>
    <row r="19" spans="1:28" s="164" customFormat="1" x14ac:dyDescent="0.2">
      <c r="A19" s="201" t="s">
        <v>148</v>
      </c>
      <c r="B19" s="216"/>
      <c r="C19" s="204"/>
      <c r="D19" s="217"/>
      <c r="E19" s="205"/>
      <c r="F19" s="204"/>
      <c r="G19" s="204"/>
      <c r="H19" s="204"/>
      <c r="I19" s="204"/>
      <c r="J19" s="204"/>
      <c r="K19" s="204"/>
      <c r="L19" s="204"/>
      <c r="M19" s="204"/>
      <c r="N19" s="204"/>
      <c r="O19" s="204"/>
      <c r="P19" s="204"/>
      <c r="Q19" s="204"/>
      <c r="R19" s="204"/>
      <c r="S19" s="204"/>
      <c r="T19" s="204"/>
      <c r="U19" s="204"/>
      <c r="V19" s="204"/>
      <c r="W19" s="204"/>
      <c r="X19" s="204"/>
      <c r="Y19" s="204"/>
    </row>
    <row r="20" spans="1:28" s="111" customFormat="1" x14ac:dyDescent="0.2">
      <c r="A20" s="201" t="str">
        <f>T($C$12)</f>
        <v>10.00 Uhr</v>
      </c>
      <c r="B20" s="218">
        <v>1</v>
      </c>
      <c r="C20" s="212" t="str">
        <f>T(C2)</f>
        <v>TV Unterhaugstett 3</v>
      </c>
      <c r="D20" s="219" t="s">
        <v>102</v>
      </c>
      <c r="E20" s="212" t="str">
        <f>T(C3)</f>
        <v>TV Unterhaugstett 4</v>
      </c>
      <c r="F20" s="212"/>
      <c r="G20" s="212"/>
      <c r="H20" s="212"/>
      <c r="I20" s="212"/>
      <c r="J20" s="212"/>
      <c r="K20" s="212"/>
      <c r="L20" s="212"/>
      <c r="M20" s="212"/>
      <c r="N20" s="212"/>
      <c r="O20" s="212"/>
      <c r="P20" s="212" t="str">
        <f>T(C6)</f>
        <v>TSV Ötisheim</v>
      </c>
      <c r="Q20" s="110"/>
      <c r="R20" s="110" t="s">
        <v>34</v>
      </c>
      <c r="S20" s="203"/>
      <c r="T20" s="110"/>
      <c r="U20" s="220" t="str">
        <f>IF(Q20="","",IF(Q20=S20,"1",IF(Q20&gt;S20,"2","0")))</f>
        <v/>
      </c>
      <c r="V20" s="221" t="s">
        <v>34</v>
      </c>
      <c r="W20" s="220" t="str">
        <f>IF(Q20="","",IF(S20=Q20,"1",IF(S20&gt;Q20,"2","0")))</f>
        <v/>
      </c>
      <c r="X20" s="221" t="str">
        <f>IF(U20="","0",U20)</f>
        <v>0</v>
      </c>
      <c r="Y20" s="221" t="str">
        <f>IF(W20="","0",W20)</f>
        <v>0</v>
      </c>
      <c r="Z20" s="138"/>
      <c r="AA20" s="138"/>
      <c r="AB20" s="138"/>
    </row>
    <row r="21" spans="1:28" s="111" customFormat="1" x14ac:dyDescent="0.2">
      <c r="A21" s="201"/>
      <c r="B21" s="203">
        <v>2</v>
      </c>
      <c r="C21" s="212" t="str">
        <f>T(C4)</f>
        <v>TSV Dennach 1</v>
      </c>
      <c r="D21" s="219" t="s">
        <v>102</v>
      </c>
      <c r="E21" s="212" t="str">
        <f>T(C5)</f>
        <v>TSV Dennach 2</v>
      </c>
      <c r="F21" s="212"/>
      <c r="G21" s="212"/>
      <c r="H21" s="212"/>
      <c r="I21" s="212"/>
      <c r="J21" s="212"/>
      <c r="K21" s="212"/>
      <c r="L21" s="212"/>
      <c r="M21" s="212"/>
      <c r="N21" s="212"/>
      <c r="O21" s="212"/>
      <c r="P21" s="212" t="str">
        <f>T(C7)</f>
        <v>TV Obernhausen</v>
      </c>
      <c r="Q21" s="110"/>
      <c r="R21" s="110" t="s">
        <v>34</v>
      </c>
      <c r="S21" s="203"/>
      <c r="T21" s="110"/>
      <c r="U21" s="220" t="str">
        <f>IF(Q21="","",IF(Q21=S21,"1",IF(Q21&gt;S21,"2","0")))</f>
        <v/>
      </c>
      <c r="V21" s="221" t="s">
        <v>34</v>
      </c>
      <c r="W21" s="220" t="str">
        <f>IF(Q21="","",IF(S21=Q21,"1",IF(S21&gt;Q21,"2","0")))</f>
        <v/>
      </c>
      <c r="X21" s="221" t="str">
        <f t="shared" ref="X21:X84" si="0">IF(U21="","0",U21)</f>
        <v>0</v>
      </c>
      <c r="Y21" s="221" t="str">
        <f t="shared" ref="Y21:Y84" si="1">IF(W21="","0",W21)</f>
        <v>0</v>
      </c>
      <c r="Z21" s="138"/>
      <c r="AA21" s="138"/>
      <c r="AB21" s="138"/>
    </row>
    <row r="22" spans="1:28" s="111" customFormat="1" x14ac:dyDescent="0.2">
      <c r="A22" s="201"/>
      <c r="B22" s="203"/>
      <c r="C22" s="212"/>
      <c r="D22" s="219"/>
      <c r="E22" s="212"/>
      <c r="F22" s="212"/>
      <c r="G22" s="212"/>
      <c r="H22" s="212"/>
      <c r="I22" s="212"/>
      <c r="J22" s="212"/>
      <c r="K22" s="212"/>
      <c r="L22" s="212"/>
      <c r="M22" s="212"/>
      <c r="N22" s="212"/>
      <c r="O22" s="212"/>
      <c r="P22" s="212"/>
      <c r="Q22" s="110"/>
      <c r="R22" s="110"/>
      <c r="S22" s="203"/>
      <c r="T22" s="110"/>
      <c r="U22" s="220"/>
      <c r="V22" s="221"/>
      <c r="W22" s="220"/>
      <c r="X22" s="221" t="str">
        <f t="shared" si="0"/>
        <v>0</v>
      </c>
      <c r="Y22" s="221" t="str">
        <f t="shared" si="1"/>
        <v>0</v>
      </c>
      <c r="Z22" s="138"/>
      <c r="AA22" s="138"/>
      <c r="AB22" s="138"/>
    </row>
    <row r="23" spans="1:28" s="111" customFormat="1" x14ac:dyDescent="0.2">
      <c r="A23" s="201"/>
      <c r="B23" s="218">
        <v>1</v>
      </c>
      <c r="C23" s="212" t="str">
        <f>T(C6)</f>
        <v>TSV Ötisheim</v>
      </c>
      <c r="D23" s="219" t="s">
        <v>102</v>
      </c>
      <c r="E23" s="212" t="str">
        <f>T(C7)</f>
        <v>TV Obernhausen</v>
      </c>
      <c r="F23" s="212"/>
      <c r="G23" s="212"/>
      <c r="H23" s="212"/>
      <c r="I23" s="212"/>
      <c r="J23" s="212"/>
      <c r="K23" s="212"/>
      <c r="L23" s="212"/>
      <c r="M23" s="212"/>
      <c r="N23" s="212"/>
      <c r="O23" s="212"/>
      <c r="P23" s="115" t="str">
        <f>T(C5)</f>
        <v>TSV Dennach 2</v>
      </c>
      <c r="Q23" s="110"/>
      <c r="R23" s="110" t="s">
        <v>34</v>
      </c>
      <c r="S23" s="203"/>
      <c r="T23" s="110"/>
      <c r="U23" s="220" t="str">
        <f>IF(Q23="","",IF(Q23=S23,"1",IF(Q23&gt;S23,"2","0")))</f>
        <v/>
      </c>
      <c r="V23" s="221" t="s">
        <v>34</v>
      </c>
      <c r="W23" s="220" t="str">
        <f>IF(S23="","",IF(S23=Q23,"1",IF(S23&gt;Q23,"2","0")))</f>
        <v/>
      </c>
      <c r="X23" s="221" t="str">
        <f t="shared" si="0"/>
        <v>0</v>
      </c>
      <c r="Y23" s="221" t="str">
        <f t="shared" si="1"/>
        <v>0</v>
      </c>
      <c r="Z23" s="138"/>
      <c r="AA23" s="138"/>
      <c r="AB23" s="138"/>
    </row>
    <row r="24" spans="1:28" s="111" customFormat="1" x14ac:dyDescent="0.2">
      <c r="A24" s="206"/>
      <c r="B24" s="218">
        <v>2</v>
      </c>
      <c r="C24" s="115" t="str">
        <f>T(C8)</f>
        <v>TSV Calw</v>
      </c>
      <c r="D24" s="222" t="s">
        <v>102</v>
      </c>
      <c r="E24" s="212" t="str">
        <f>T(C2)</f>
        <v>TV Unterhaugstett 3</v>
      </c>
      <c r="F24" s="115"/>
      <c r="G24" s="115"/>
      <c r="H24" s="115"/>
      <c r="I24" s="115"/>
      <c r="J24" s="115"/>
      <c r="K24" s="115"/>
      <c r="L24" s="115"/>
      <c r="M24" s="115"/>
      <c r="N24" s="115"/>
      <c r="O24" s="115"/>
      <c r="P24" s="115" t="str">
        <f>T(C3)</f>
        <v>TV Unterhaugstett 4</v>
      </c>
      <c r="Q24" s="110"/>
      <c r="R24" s="110" t="s">
        <v>34</v>
      </c>
      <c r="S24" s="203"/>
      <c r="T24" s="110"/>
      <c r="U24" s="220" t="str">
        <f>IF(Q24="","",IF(Q24=S24,"1",IF(Q24&gt;S24,"2","0")))</f>
        <v/>
      </c>
      <c r="V24" s="223" t="s">
        <v>34</v>
      </c>
      <c r="W24" s="220" t="str">
        <f>IF(S24="","",IF(S24=Q24,"1",IF(S24&gt;Q24,"2","0")))</f>
        <v/>
      </c>
      <c r="X24" s="221" t="str">
        <f t="shared" si="0"/>
        <v>0</v>
      </c>
      <c r="Y24" s="221" t="str">
        <f t="shared" si="1"/>
        <v>0</v>
      </c>
      <c r="Z24" s="224"/>
      <c r="AA24" s="138"/>
      <c r="AB24" s="138"/>
    </row>
    <row r="25" spans="1:28" s="111" customFormat="1" x14ac:dyDescent="0.2">
      <c r="A25" s="206"/>
      <c r="B25" s="218"/>
      <c r="C25" s="212"/>
      <c r="D25" s="222"/>
      <c r="E25" s="212"/>
      <c r="F25" s="115"/>
      <c r="G25" s="115"/>
      <c r="H25" s="115"/>
      <c r="I25" s="115"/>
      <c r="J25" s="115"/>
      <c r="K25" s="115"/>
      <c r="L25" s="115"/>
      <c r="M25" s="115"/>
      <c r="N25" s="115"/>
      <c r="O25" s="115"/>
      <c r="P25" s="212"/>
      <c r="Q25" s="110"/>
      <c r="R25" s="110"/>
      <c r="S25" s="203"/>
      <c r="T25" s="110"/>
      <c r="U25" s="220"/>
      <c r="V25" s="221"/>
      <c r="W25" s="220"/>
      <c r="X25" s="221" t="str">
        <f t="shared" si="0"/>
        <v>0</v>
      </c>
      <c r="Y25" s="221" t="str">
        <f t="shared" si="1"/>
        <v>0</v>
      </c>
      <c r="Z25" s="138"/>
      <c r="AA25" s="138"/>
      <c r="AB25" s="138"/>
    </row>
    <row r="26" spans="1:28" s="111" customFormat="1" x14ac:dyDescent="0.2">
      <c r="A26" s="201"/>
      <c r="B26" s="218">
        <v>1</v>
      </c>
      <c r="C26" s="212" t="str">
        <f>T(C2)</f>
        <v>TV Unterhaugstett 3</v>
      </c>
      <c r="D26" s="219" t="s">
        <v>102</v>
      </c>
      <c r="E26" s="212" t="str">
        <f>T(C4)</f>
        <v>TSV Dennach 1</v>
      </c>
      <c r="F26" s="115"/>
      <c r="G26" s="115"/>
      <c r="H26" s="115"/>
      <c r="I26" s="115"/>
      <c r="J26" s="115"/>
      <c r="K26" s="115"/>
      <c r="L26" s="115"/>
      <c r="M26" s="115"/>
      <c r="N26" s="115"/>
      <c r="O26" s="115"/>
      <c r="P26" s="115" t="str">
        <f>(C8)</f>
        <v>TSV Calw</v>
      </c>
      <c r="Q26" s="110"/>
      <c r="R26" s="110" t="s">
        <v>34</v>
      </c>
      <c r="S26" s="203"/>
      <c r="T26" s="110"/>
      <c r="U26" s="220" t="str">
        <f>IF(Q26="","",IF(Q26=S26,"1",IF(Q26&gt;S26,"2","0")))</f>
        <v/>
      </c>
      <c r="V26" s="221" t="s">
        <v>34</v>
      </c>
      <c r="W26" s="220" t="str">
        <f>IF(S26="","",IF(S26=Q26,"1",IF(S26&gt;Q26,"2","0")))</f>
        <v/>
      </c>
      <c r="X26" s="221" t="str">
        <f t="shared" si="0"/>
        <v>0</v>
      </c>
      <c r="Y26" s="221" t="str">
        <f t="shared" si="1"/>
        <v>0</v>
      </c>
      <c r="Z26" s="138"/>
      <c r="AA26" s="138"/>
      <c r="AB26" s="138"/>
    </row>
    <row r="27" spans="1:28" s="111" customFormat="1" x14ac:dyDescent="0.2">
      <c r="A27" s="201"/>
      <c r="B27" s="218">
        <v>2</v>
      </c>
      <c r="C27" s="212" t="str">
        <f>T(C7)</f>
        <v>TV Obernhausen</v>
      </c>
      <c r="D27" s="219" t="s">
        <v>102</v>
      </c>
      <c r="E27" s="212" t="str">
        <f>T(C5)</f>
        <v>TSV Dennach 2</v>
      </c>
      <c r="F27" s="212"/>
      <c r="G27" s="212"/>
      <c r="H27" s="212"/>
      <c r="I27" s="212"/>
      <c r="J27" s="212"/>
      <c r="K27" s="212"/>
      <c r="L27" s="212"/>
      <c r="M27" s="212"/>
      <c r="N27" s="212"/>
      <c r="O27" s="212"/>
      <c r="P27" s="212" t="str">
        <f>T(C6)</f>
        <v>TSV Ötisheim</v>
      </c>
      <c r="Q27" s="110"/>
      <c r="R27" s="110" t="s">
        <v>34</v>
      </c>
      <c r="S27" s="203"/>
      <c r="T27" s="110"/>
      <c r="U27" s="220" t="str">
        <f>IF(Q27="","",IF(Q27=S27,"1",IF(Q27&gt;S27,"2","0")))</f>
        <v/>
      </c>
      <c r="V27" s="221" t="s">
        <v>34</v>
      </c>
      <c r="W27" s="220" t="str">
        <f>IF(S27="","",IF(S27=Q27,"1",IF(S27&gt;Q27,"2","0")))</f>
        <v/>
      </c>
      <c r="X27" s="221" t="str">
        <f t="shared" si="0"/>
        <v>0</v>
      </c>
      <c r="Y27" s="221" t="str">
        <f t="shared" si="1"/>
        <v>0</v>
      </c>
      <c r="Z27" s="138"/>
      <c r="AA27" s="138"/>
      <c r="AB27" s="138"/>
    </row>
    <row r="28" spans="1:28" s="111" customFormat="1" x14ac:dyDescent="0.2">
      <c r="A28" s="201"/>
      <c r="B28" s="218"/>
      <c r="C28" s="212"/>
      <c r="D28" s="219"/>
      <c r="E28" s="212"/>
      <c r="F28" s="212"/>
      <c r="G28" s="212"/>
      <c r="H28" s="212"/>
      <c r="I28" s="212"/>
      <c r="J28" s="212"/>
      <c r="K28" s="212"/>
      <c r="L28" s="212"/>
      <c r="M28" s="212"/>
      <c r="N28" s="212"/>
      <c r="O28" s="212"/>
      <c r="P28" s="212"/>
      <c r="Q28" s="110"/>
      <c r="R28" s="110"/>
      <c r="S28" s="203"/>
      <c r="T28" s="110"/>
      <c r="U28" s="220"/>
      <c r="V28" s="221"/>
      <c r="W28" s="220"/>
      <c r="X28" s="221" t="str">
        <f t="shared" si="0"/>
        <v>0</v>
      </c>
      <c r="Y28" s="221" t="str">
        <f t="shared" si="1"/>
        <v>0</v>
      </c>
      <c r="Z28" s="138"/>
      <c r="AA28" s="138"/>
      <c r="AB28" s="138"/>
    </row>
    <row r="29" spans="1:28" s="111" customFormat="1" x14ac:dyDescent="0.2">
      <c r="A29" s="201"/>
      <c r="B29" s="203">
        <v>1</v>
      </c>
      <c r="C29" s="212" t="str">
        <f>T(C3)</f>
        <v>TV Unterhaugstett 4</v>
      </c>
      <c r="D29" s="219" t="s">
        <v>102</v>
      </c>
      <c r="E29" s="212" t="str">
        <f>T(C6)</f>
        <v>TSV Ötisheim</v>
      </c>
      <c r="F29" s="115"/>
      <c r="G29" s="115"/>
      <c r="H29" s="115"/>
      <c r="I29" s="115"/>
      <c r="J29" s="115"/>
      <c r="K29" s="115"/>
      <c r="L29" s="115"/>
      <c r="M29" s="115"/>
      <c r="N29" s="115"/>
      <c r="O29" s="115"/>
      <c r="P29" s="212" t="str">
        <f>T(C2)</f>
        <v>TV Unterhaugstett 3</v>
      </c>
      <c r="Q29" s="110"/>
      <c r="R29" s="110" t="s">
        <v>34</v>
      </c>
      <c r="S29" s="203"/>
      <c r="T29" s="110"/>
      <c r="U29" s="220" t="str">
        <f>IF(Q29="","",IF(Q29=S29,"1",IF(Q29&gt;S29,"2","0")))</f>
        <v/>
      </c>
      <c r="V29" s="221" t="s">
        <v>34</v>
      </c>
      <c r="W29" s="220" t="str">
        <f>IF(S29="","",IF(S29=Q29,"1",IF(S29&gt;Q29,"2","0")))</f>
        <v/>
      </c>
      <c r="X29" s="221" t="str">
        <f t="shared" si="0"/>
        <v>0</v>
      </c>
      <c r="Y29" s="221" t="str">
        <f t="shared" si="1"/>
        <v>0</v>
      </c>
      <c r="Z29" s="138"/>
      <c r="AA29" s="138"/>
      <c r="AB29" s="138"/>
    </row>
    <row r="30" spans="1:28" s="111" customFormat="1" x14ac:dyDescent="0.2">
      <c r="A30" s="201"/>
      <c r="B30" s="218">
        <v>2</v>
      </c>
      <c r="C30" s="212" t="str">
        <f>T(C8)</f>
        <v>TSV Calw</v>
      </c>
      <c r="D30" s="222" t="s">
        <v>102</v>
      </c>
      <c r="E30" s="212" t="str">
        <f>T(C4)</f>
        <v>TSV Dennach 1</v>
      </c>
      <c r="F30" s="115"/>
      <c r="G30" s="115"/>
      <c r="H30" s="115"/>
      <c r="I30" s="115"/>
      <c r="J30" s="115"/>
      <c r="K30" s="115"/>
      <c r="L30" s="115"/>
      <c r="M30" s="115"/>
      <c r="N30" s="115"/>
      <c r="O30" s="115"/>
      <c r="P30" s="115" t="str">
        <f>(C5)</f>
        <v>TSV Dennach 2</v>
      </c>
      <c r="Q30" s="110"/>
      <c r="R30" s="110" t="s">
        <v>34</v>
      </c>
      <c r="S30" s="203"/>
      <c r="T30" s="110"/>
      <c r="U30" s="220" t="str">
        <f>IF(Q30="","",IF(Q30=S30,"1",IF(Q30&gt;S30,"2","0")))</f>
        <v/>
      </c>
      <c r="V30" s="221" t="s">
        <v>34</v>
      </c>
      <c r="W30" s="220" t="str">
        <f>IF(S30="","",IF(S30=Q30,"1",IF(S30&gt;Q30,"2","0")))</f>
        <v/>
      </c>
      <c r="X30" s="221" t="str">
        <f t="shared" si="0"/>
        <v>0</v>
      </c>
      <c r="Y30" s="221" t="str">
        <f t="shared" si="1"/>
        <v>0</v>
      </c>
      <c r="Z30" s="224"/>
      <c r="AA30" s="138"/>
      <c r="AB30" s="138"/>
    </row>
    <row r="31" spans="1:28" s="111" customFormat="1" x14ac:dyDescent="0.2">
      <c r="A31" s="201"/>
      <c r="B31" s="218"/>
      <c r="C31" s="212"/>
      <c r="D31" s="222"/>
      <c r="E31" s="212"/>
      <c r="F31" s="115"/>
      <c r="G31" s="115"/>
      <c r="H31" s="115"/>
      <c r="I31" s="115"/>
      <c r="J31" s="115"/>
      <c r="K31" s="115"/>
      <c r="L31" s="115"/>
      <c r="M31" s="115"/>
      <c r="N31" s="115"/>
      <c r="O31" s="115"/>
      <c r="P31" s="115"/>
      <c r="Q31" s="110"/>
      <c r="R31" s="110"/>
      <c r="S31" s="203"/>
      <c r="T31" s="110"/>
      <c r="U31" s="220"/>
      <c r="V31" s="221"/>
      <c r="W31" s="220"/>
      <c r="X31" s="221" t="str">
        <f t="shared" si="0"/>
        <v>0</v>
      </c>
      <c r="Y31" s="221" t="str">
        <f t="shared" si="1"/>
        <v>0</v>
      </c>
      <c r="Z31" s="224"/>
      <c r="AA31" s="138"/>
      <c r="AB31" s="138"/>
    </row>
    <row r="32" spans="1:28" s="112" customFormat="1" x14ac:dyDescent="0.2">
      <c r="A32" s="225"/>
      <c r="B32" s="226">
        <v>1</v>
      </c>
      <c r="C32" s="227" t="str">
        <f>T(C3)</f>
        <v>TV Unterhaugstett 4</v>
      </c>
      <c r="D32" s="228" t="s">
        <v>102</v>
      </c>
      <c r="E32" s="227" t="str">
        <f>T(C4)</f>
        <v>TSV Dennach 1</v>
      </c>
      <c r="F32" s="227"/>
      <c r="G32" s="227"/>
      <c r="H32" s="227"/>
      <c r="I32" s="227"/>
      <c r="J32" s="227"/>
      <c r="K32" s="227"/>
      <c r="L32" s="227"/>
      <c r="M32" s="227"/>
      <c r="N32" s="227"/>
      <c r="O32" s="227"/>
      <c r="P32" s="227" t="str">
        <f>T(C6)</f>
        <v>TSV Ötisheim</v>
      </c>
      <c r="Q32" s="110"/>
      <c r="R32" s="126" t="s">
        <v>34</v>
      </c>
      <c r="S32" s="203"/>
      <c r="T32" s="126"/>
      <c r="U32" s="229" t="str">
        <f>IF(Q32="","",IF(Q32=S32,"1",IF(Q32&gt;S32,"2","0")))</f>
        <v/>
      </c>
      <c r="V32" s="230" t="s">
        <v>34</v>
      </c>
      <c r="W32" s="229" t="str">
        <f>IF(S32="","",IF(S32=Q32,"1",IF(S32&gt;Q32,"2","0")))</f>
        <v/>
      </c>
      <c r="X32" s="221" t="str">
        <f t="shared" si="0"/>
        <v>0</v>
      </c>
      <c r="Y32" s="221" t="str">
        <f t="shared" si="1"/>
        <v>0</v>
      </c>
      <c r="Z32" s="127"/>
      <c r="AA32" s="127"/>
      <c r="AB32" s="127"/>
    </row>
    <row r="33" spans="1:28" s="112" customFormat="1" x14ac:dyDescent="0.2">
      <c r="A33" s="225"/>
      <c r="B33" s="226">
        <v>2</v>
      </c>
      <c r="C33" s="227" t="str">
        <f>T(C8)</f>
        <v>TSV Calw</v>
      </c>
      <c r="D33" s="228" t="s">
        <v>102</v>
      </c>
      <c r="E33" s="227" t="str">
        <f>T(C5)</f>
        <v>TSV Dennach 2</v>
      </c>
      <c r="F33" s="125"/>
      <c r="G33" s="125"/>
      <c r="H33" s="125"/>
      <c r="I33" s="125"/>
      <c r="J33" s="125"/>
      <c r="K33" s="125"/>
      <c r="L33" s="125"/>
      <c r="M33" s="125"/>
      <c r="N33" s="125"/>
      <c r="O33" s="125"/>
      <c r="P33" s="125" t="str">
        <f>T(C2)</f>
        <v>TV Unterhaugstett 3</v>
      </c>
      <c r="Q33" s="110"/>
      <c r="R33" s="126" t="s">
        <v>34</v>
      </c>
      <c r="S33" s="203"/>
      <c r="T33" s="126"/>
      <c r="U33" s="229" t="str">
        <f>IF(Q33="","",IF(Q33=S33,"1",IF(Q33&gt;S33,"2","0")))</f>
        <v/>
      </c>
      <c r="V33" s="230" t="s">
        <v>34</v>
      </c>
      <c r="W33" s="229" t="str">
        <f>IF(S33="","",IF(S33=Q33,"1",IF(S33&gt;Q33,"2","0")))</f>
        <v/>
      </c>
      <c r="X33" s="221" t="str">
        <f t="shared" si="0"/>
        <v>0</v>
      </c>
      <c r="Y33" s="221" t="str">
        <f t="shared" si="1"/>
        <v>0</v>
      </c>
      <c r="Z33" s="231"/>
      <c r="AA33" s="127"/>
      <c r="AB33" s="127"/>
    </row>
    <row r="34" spans="1:28" s="112" customFormat="1" x14ac:dyDescent="0.2">
      <c r="A34" s="225"/>
      <c r="B34" s="226"/>
      <c r="C34" s="227"/>
      <c r="D34" s="228"/>
      <c r="E34" s="227"/>
      <c r="F34" s="125"/>
      <c r="G34" s="125"/>
      <c r="H34" s="125"/>
      <c r="I34" s="125"/>
      <c r="J34" s="125"/>
      <c r="K34" s="125"/>
      <c r="L34" s="125"/>
      <c r="M34" s="125"/>
      <c r="N34" s="125"/>
      <c r="O34" s="125"/>
      <c r="P34" s="125"/>
      <c r="Q34" s="110"/>
      <c r="R34" s="126"/>
      <c r="S34" s="203"/>
      <c r="T34" s="126"/>
      <c r="U34" s="229" t="str">
        <f t="shared" ref="U34:U35" si="2">IF(Q34="","",IF(Q34=S34,"1",IF(Q34&gt;S34,"2","0")))</f>
        <v/>
      </c>
      <c r="V34" s="230"/>
      <c r="W34" s="229" t="str">
        <f t="shared" ref="W34:W35" si="3">IF(S34="","",IF(S34=Q34,"1",IF(S34&gt;Q34,"2","0")))</f>
        <v/>
      </c>
      <c r="X34" s="221" t="str">
        <f t="shared" si="0"/>
        <v>0</v>
      </c>
      <c r="Y34" s="221" t="str">
        <f t="shared" si="1"/>
        <v>0</v>
      </c>
      <c r="Z34" s="231"/>
      <c r="AA34" s="127"/>
      <c r="AB34" s="127"/>
    </row>
    <row r="35" spans="1:28" s="112" customFormat="1" x14ac:dyDescent="0.2">
      <c r="A35" s="225"/>
      <c r="B35" s="226">
        <v>1</v>
      </c>
      <c r="C35" s="227" t="str">
        <f>T(C8)</f>
        <v>TSV Calw</v>
      </c>
      <c r="D35" s="228" t="s">
        <v>102</v>
      </c>
      <c r="E35" s="227" t="str">
        <f>T(C3)</f>
        <v>TV Unterhaugstett 4</v>
      </c>
      <c r="F35" s="125"/>
      <c r="G35" s="125"/>
      <c r="H35" s="125"/>
      <c r="I35" s="125"/>
      <c r="J35" s="125"/>
      <c r="K35" s="125"/>
      <c r="L35" s="125"/>
      <c r="M35" s="125"/>
      <c r="N35" s="125"/>
      <c r="O35" s="125"/>
      <c r="P35" s="125" t="str">
        <f>T(C4)</f>
        <v>TSV Dennach 1</v>
      </c>
      <c r="Q35" s="110"/>
      <c r="R35" s="126" t="s">
        <v>34</v>
      </c>
      <c r="S35" s="203"/>
      <c r="T35" s="126"/>
      <c r="U35" s="229" t="str">
        <f t="shared" si="2"/>
        <v/>
      </c>
      <c r="V35" s="230" t="s">
        <v>34</v>
      </c>
      <c r="W35" s="229" t="str">
        <f t="shared" si="3"/>
        <v/>
      </c>
      <c r="X35" s="221" t="str">
        <f t="shared" si="0"/>
        <v>0</v>
      </c>
      <c r="Y35" s="221" t="str">
        <f t="shared" si="1"/>
        <v>0</v>
      </c>
      <c r="Z35" s="231"/>
      <c r="AA35" s="127"/>
      <c r="AB35" s="127"/>
    </row>
    <row r="36" spans="1:28" s="112" customFormat="1" x14ac:dyDescent="0.2">
      <c r="A36" s="225"/>
      <c r="B36" s="226">
        <v>2</v>
      </c>
      <c r="C36" s="227" t="str">
        <f>T(C5)</f>
        <v>TSV Dennach 2</v>
      </c>
      <c r="D36" s="228" t="s">
        <v>102</v>
      </c>
      <c r="E36" s="227" t="str">
        <f>T(C2)</f>
        <v>TV Unterhaugstett 3</v>
      </c>
      <c r="F36" s="227"/>
      <c r="G36" s="227"/>
      <c r="H36" s="227"/>
      <c r="I36" s="227"/>
      <c r="J36" s="227"/>
      <c r="K36" s="227"/>
      <c r="L36" s="227"/>
      <c r="M36" s="227"/>
      <c r="N36" s="227"/>
      <c r="O36" s="227"/>
      <c r="P36" s="227" t="str">
        <f>T(C7)</f>
        <v>TV Obernhausen</v>
      </c>
      <c r="Q36" s="110"/>
      <c r="R36" s="126" t="s">
        <v>34</v>
      </c>
      <c r="S36" s="203"/>
      <c r="T36" s="126"/>
      <c r="U36" s="229" t="str">
        <f>IF(Q36="","",IF(Q36=S36,"1",IF(Q36&gt;S36,"2","0")))</f>
        <v/>
      </c>
      <c r="V36" s="230" t="s">
        <v>34</v>
      </c>
      <c r="W36" s="229" t="str">
        <f>IF(S36="","",IF(S36=Q36,"1",IF(S36&gt;Q36,"2","0")))</f>
        <v/>
      </c>
      <c r="X36" s="221" t="str">
        <f t="shared" si="0"/>
        <v>0</v>
      </c>
      <c r="Y36" s="221" t="str">
        <f t="shared" si="1"/>
        <v>0</v>
      </c>
      <c r="Z36" s="127"/>
      <c r="AA36" s="127"/>
      <c r="AB36" s="127"/>
    </row>
    <row r="37" spans="1:28" s="112" customFormat="1" x14ac:dyDescent="0.2">
      <c r="A37" s="225"/>
      <c r="B37" s="226"/>
      <c r="C37" s="227"/>
      <c r="D37" s="228"/>
      <c r="E37" s="227"/>
      <c r="F37" s="227"/>
      <c r="G37" s="227"/>
      <c r="H37" s="227"/>
      <c r="I37" s="227"/>
      <c r="J37" s="227"/>
      <c r="K37" s="227"/>
      <c r="L37" s="227"/>
      <c r="M37" s="227"/>
      <c r="N37" s="227"/>
      <c r="O37" s="227"/>
      <c r="P37" s="227"/>
      <c r="Q37" s="110"/>
      <c r="R37" s="126"/>
      <c r="S37" s="203"/>
      <c r="T37" s="126"/>
      <c r="U37" s="229"/>
      <c r="V37" s="230"/>
      <c r="W37" s="229"/>
      <c r="X37" s="221" t="str">
        <f t="shared" si="0"/>
        <v>0</v>
      </c>
      <c r="Y37" s="221" t="str">
        <f t="shared" si="1"/>
        <v>0</v>
      </c>
      <c r="Z37" s="127"/>
      <c r="AA37" s="127"/>
      <c r="AB37" s="127"/>
    </row>
    <row r="38" spans="1:28" s="112" customFormat="1" x14ac:dyDescent="0.2">
      <c r="A38" s="225"/>
      <c r="B38" s="226">
        <v>1</v>
      </c>
      <c r="C38" s="227" t="str">
        <f>T(C6)</f>
        <v>TSV Ötisheim</v>
      </c>
      <c r="D38" s="228" t="s">
        <v>102</v>
      </c>
      <c r="E38" s="227" t="str">
        <f>T(C2)</f>
        <v>TV Unterhaugstett 3</v>
      </c>
      <c r="F38" s="227"/>
      <c r="G38" s="227"/>
      <c r="H38" s="227"/>
      <c r="I38" s="227"/>
      <c r="J38" s="227"/>
      <c r="K38" s="227"/>
      <c r="L38" s="227"/>
      <c r="M38" s="227"/>
      <c r="N38" s="227"/>
      <c r="O38" s="227"/>
      <c r="P38" s="227" t="str">
        <f>T(C3)</f>
        <v>TV Unterhaugstett 4</v>
      </c>
      <c r="Q38" s="110"/>
      <c r="R38" s="126" t="s">
        <v>34</v>
      </c>
      <c r="S38" s="203"/>
      <c r="T38" s="126"/>
      <c r="U38" s="229" t="str">
        <f>IF(Q38="","",IF(Q38=S38,"1",IF(Q38&gt;S38,"2","0")))</f>
        <v/>
      </c>
      <c r="V38" s="230" t="s">
        <v>34</v>
      </c>
      <c r="W38" s="229" t="str">
        <f>IF(S38="","",IF(S38=Q38,"1",IF(S38&gt;Q38,"2","0")))</f>
        <v/>
      </c>
      <c r="X38" s="221" t="str">
        <f t="shared" si="0"/>
        <v>0</v>
      </c>
      <c r="Y38" s="221" t="str">
        <f t="shared" si="1"/>
        <v>0</v>
      </c>
      <c r="Z38" s="127"/>
      <c r="AA38" s="127"/>
      <c r="AB38" s="127"/>
    </row>
    <row r="39" spans="1:28" s="233" customFormat="1" x14ac:dyDescent="0.2">
      <c r="A39" s="225"/>
      <c r="B39" s="226">
        <v>2</v>
      </c>
      <c r="C39" s="227" t="str">
        <f>T(C4)</f>
        <v>TSV Dennach 1</v>
      </c>
      <c r="D39" s="228" t="s">
        <v>102</v>
      </c>
      <c r="E39" s="227" t="str">
        <f>T(C7)</f>
        <v>TV Obernhausen</v>
      </c>
      <c r="F39" s="227"/>
      <c r="G39" s="227"/>
      <c r="H39" s="227"/>
      <c r="I39" s="227"/>
      <c r="J39" s="227"/>
      <c r="K39" s="227"/>
      <c r="L39" s="227"/>
      <c r="M39" s="227"/>
      <c r="N39" s="227"/>
      <c r="O39" s="227"/>
      <c r="P39" s="227" t="str">
        <f>T(C5)</f>
        <v>TSV Dennach 2</v>
      </c>
      <c r="Q39" s="110"/>
      <c r="R39" s="126" t="s">
        <v>34</v>
      </c>
      <c r="S39" s="203"/>
      <c r="T39" s="126"/>
      <c r="U39" s="229" t="str">
        <f>IF(Q39="","",IF(Q39=S39,"1",IF(Q39&gt;S39,"2","0")))</f>
        <v/>
      </c>
      <c r="V39" s="230" t="s">
        <v>34</v>
      </c>
      <c r="W39" s="229" t="str">
        <f>IF(S39="","",IF(S39=Q39,"1",IF(S39&gt;Q39,"2","0")))</f>
        <v/>
      </c>
      <c r="X39" s="221" t="str">
        <f t="shared" si="0"/>
        <v>0</v>
      </c>
      <c r="Y39" s="221" t="str">
        <f t="shared" si="1"/>
        <v>0</v>
      </c>
      <c r="Z39" s="127"/>
      <c r="AA39" s="232"/>
      <c r="AB39" s="232"/>
    </row>
    <row r="40" spans="1:28" s="233" customFormat="1" x14ac:dyDescent="0.2">
      <c r="A40" s="225"/>
      <c r="B40" s="226"/>
      <c r="C40" s="227"/>
      <c r="D40" s="228"/>
      <c r="E40" s="227"/>
      <c r="F40" s="227"/>
      <c r="G40" s="227"/>
      <c r="H40" s="227"/>
      <c r="I40" s="227"/>
      <c r="J40" s="227"/>
      <c r="K40" s="227"/>
      <c r="L40" s="227"/>
      <c r="M40" s="227"/>
      <c r="N40" s="227"/>
      <c r="O40" s="227"/>
      <c r="P40" s="227"/>
      <c r="Q40" s="110"/>
      <c r="R40" s="126"/>
      <c r="S40" s="203"/>
      <c r="T40" s="126"/>
      <c r="U40" s="229"/>
      <c r="V40" s="230"/>
      <c r="W40" s="229"/>
      <c r="X40" s="221" t="str">
        <f t="shared" si="0"/>
        <v>0</v>
      </c>
      <c r="Y40" s="221" t="str">
        <f t="shared" si="1"/>
        <v>0</v>
      </c>
      <c r="Z40" s="127"/>
      <c r="AA40" s="232"/>
      <c r="AB40" s="232"/>
    </row>
    <row r="41" spans="1:28" s="126" customFormat="1" x14ac:dyDescent="0.2">
      <c r="A41" s="225"/>
      <c r="B41" s="226">
        <v>1</v>
      </c>
      <c r="C41" s="227" t="str">
        <f>T(C3)</f>
        <v>TV Unterhaugstett 4</v>
      </c>
      <c r="D41" s="228" t="s">
        <v>102</v>
      </c>
      <c r="E41" s="227" t="str">
        <f>T(C7)</f>
        <v>TV Obernhausen</v>
      </c>
      <c r="F41" s="125"/>
      <c r="G41" s="125"/>
      <c r="H41" s="125"/>
      <c r="I41" s="125"/>
      <c r="J41" s="125"/>
      <c r="K41" s="125"/>
      <c r="L41" s="125"/>
      <c r="M41" s="125"/>
      <c r="N41" s="125"/>
      <c r="O41" s="125"/>
      <c r="P41" s="125" t="str">
        <f>T(C8)</f>
        <v>TSV Calw</v>
      </c>
      <c r="Q41" s="110"/>
      <c r="R41" s="126" t="s">
        <v>34</v>
      </c>
      <c r="S41" s="203"/>
      <c r="U41" s="229" t="str">
        <f>IF(Q41="","",IF(Q41=S41,"1",IF(Q41&gt;S41,"2","0")))</f>
        <v/>
      </c>
      <c r="V41" s="230" t="s">
        <v>34</v>
      </c>
      <c r="W41" s="229" t="str">
        <f>IF(S41="","",IF(S41=Q41,"1",IF(S41&gt;Q41,"2","0")))</f>
        <v/>
      </c>
      <c r="X41" s="221" t="str">
        <f t="shared" si="0"/>
        <v>0</v>
      </c>
      <c r="Y41" s="221" t="str">
        <f t="shared" si="1"/>
        <v>0</v>
      </c>
      <c r="Z41" s="127"/>
      <c r="AA41" s="134"/>
      <c r="AB41" s="134"/>
    </row>
    <row r="42" spans="1:28" s="126" customFormat="1" x14ac:dyDescent="0.2">
      <c r="A42" s="225"/>
      <c r="B42" s="226">
        <v>2</v>
      </c>
      <c r="C42" s="227" t="str">
        <f>T(C5)</f>
        <v>TSV Dennach 2</v>
      </c>
      <c r="D42" s="228" t="s">
        <v>102</v>
      </c>
      <c r="E42" s="227" t="str">
        <f>T(C6)</f>
        <v>TSV Ötisheim</v>
      </c>
      <c r="F42" s="125"/>
      <c r="G42" s="125"/>
      <c r="H42" s="125"/>
      <c r="I42" s="125"/>
      <c r="J42" s="125"/>
      <c r="K42" s="125"/>
      <c r="L42" s="125"/>
      <c r="M42" s="125"/>
      <c r="N42" s="125"/>
      <c r="O42" s="125"/>
      <c r="P42" s="227" t="str">
        <f>T(C4)</f>
        <v>TSV Dennach 1</v>
      </c>
      <c r="Q42" s="110"/>
      <c r="R42" s="126" t="s">
        <v>34</v>
      </c>
      <c r="S42" s="203"/>
      <c r="U42" s="229" t="str">
        <f>IF(Q42="","",IF(Q42=S42,"1",IF(Q42&gt;S42,"2","0")))</f>
        <v/>
      </c>
      <c r="V42" s="230" t="s">
        <v>34</v>
      </c>
      <c r="W42" s="229" t="str">
        <f>IF(S42="","",IF(S42=Q42,"1",IF(S42&gt;Q42,"2","0")))</f>
        <v/>
      </c>
      <c r="X42" s="221" t="str">
        <f t="shared" si="0"/>
        <v>0</v>
      </c>
      <c r="Y42" s="221" t="str">
        <f t="shared" si="1"/>
        <v>0</v>
      </c>
      <c r="Z42" s="232"/>
      <c r="AA42" s="134"/>
      <c r="AB42" s="134"/>
    </row>
    <row r="43" spans="1:28" s="126" customFormat="1" x14ac:dyDescent="0.2">
      <c r="A43" s="225"/>
      <c r="B43" s="226"/>
      <c r="C43" s="227"/>
      <c r="D43" s="234"/>
      <c r="E43" s="227"/>
      <c r="F43" s="125"/>
      <c r="G43" s="125"/>
      <c r="H43" s="125"/>
      <c r="I43" s="125"/>
      <c r="J43" s="125"/>
      <c r="K43" s="125"/>
      <c r="L43" s="125"/>
      <c r="M43" s="125"/>
      <c r="N43" s="125"/>
      <c r="O43" s="125"/>
      <c r="P43" s="227"/>
      <c r="Q43" s="110"/>
      <c r="S43" s="203"/>
      <c r="U43" s="229"/>
      <c r="V43" s="230"/>
      <c r="W43" s="229"/>
      <c r="X43" s="221" t="str">
        <f t="shared" si="0"/>
        <v>0</v>
      </c>
      <c r="Y43" s="221" t="str">
        <f t="shared" si="1"/>
        <v>0</v>
      </c>
      <c r="Z43" s="232"/>
      <c r="AA43" s="134"/>
      <c r="AB43" s="134"/>
    </row>
    <row r="44" spans="1:28" s="235" customFormat="1" x14ac:dyDescent="0.2">
      <c r="A44" s="225"/>
      <c r="B44" s="226">
        <v>1</v>
      </c>
      <c r="C44" s="227" t="str">
        <f>T(C5)</f>
        <v>TSV Dennach 2</v>
      </c>
      <c r="D44" s="228" t="s">
        <v>102</v>
      </c>
      <c r="E44" s="227" t="str">
        <f>T(C3)</f>
        <v>TV Unterhaugstett 4</v>
      </c>
      <c r="F44" s="125"/>
      <c r="G44" s="125"/>
      <c r="H44" s="125"/>
      <c r="I44" s="125"/>
      <c r="J44" s="125"/>
      <c r="K44" s="125"/>
      <c r="L44" s="125"/>
      <c r="M44" s="125"/>
      <c r="N44" s="125"/>
      <c r="O44" s="125"/>
      <c r="P44" s="227" t="str">
        <f>T(C2)</f>
        <v>TV Unterhaugstett 3</v>
      </c>
      <c r="Q44" s="110"/>
      <c r="R44" s="126" t="s">
        <v>34</v>
      </c>
      <c r="S44" s="203"/>
      <c r="T44" s="126"/>
      <c r="U44" s="229" t="str">
        <f>IF(Q44="","",IF(Q44=S44,"1",IF(Q44&gt;S44,"2","0")))</f>
        <v/>
      </c>
      <c r="V44" s="230" t="s">
        <v>34</v>
      </c>
      <c r="W44" s="229" t="str">
        <f>IF(S44="","",IF(S44=Q44,"1",IF(S44&gt;Q44,"2","0")))</f>
        <v/>
      </c>
      <c r="X44" s="221" t="str">
        <f t="shared" si="0"/>
        <v>0</v>
      </c>
      <c r="Y44" s="221" t="str">
        <f t="shared" si="1"/>
        <v>0</v>
      </c>
      <c r="Z44" s="134"/>
      <c r="AA44" s="231"/>
      <c r="AB44" s="231"/>
    </row>
    <row r="45" spans="1:28" s="235" customFormat="1" x14ac:dyDescent="0.2">
      <c r="A45" s="225"/>
      <c r="B45" s="226">
        <v>2</v>
      </c>
      <c r="C45" s="227" t="str">
        <f>T(C8)</f>
        <v>TSV Calw</v>
      </c>
      <c r="D45" s="234" t="s">
        <v>102</v>
      </c>
      <c r="E45" s="227" t="str">
        <f>T(C6)</f>
        <v>TSV Ötisheim</v>
      </c>
      <c r="F45" s="125"/>
      <c r="G45" s="125"/>
      <c r="H45" s="125"/>
      <c r="I45" s="125"/>
      <c r="J45" s="125"/>
      <c r="K45" s="125"/>
      <c r="L45" s="125"/>
      <c r="M45" s="125"/>
      <c r="N45" s="125"/>
      <c r="O45" s="125"/>
      <c r="P45" s="125" t="str">
        <f>C7</f>
        <v>TV Obernhausen</v>
      </c>
      <c r="Q45" s="110"/>
      <c r="R45" s="126" t="s">
        <v>34</v>
      </c>
      <c r="S45" s="203"/>
      <c r="T45" s="126"/>
      <c r="U45" s="229" t="str">
        <f>IF(Q45="","",IF(Q45=S45,"1",IF(Q45&gt;S45,"2","0")))</f>
        <v/>
      </c>
      <c r="V45" s="230" t="s">
        <v>34</v>
      </c>
      <c r="W45" s="229" t="str">
        <f>IF(S45="","",IF(S45=Q45,"1",IF(S45&gt;Q45,"2","0")))</f>
        <v/>
      </c>
      <c r="X45" s="221" t="str">
        <f t="shared" si="0"/>
        <v>0</v>
      </c>
      <c r="Y45" s="221" t="str">
        <f t="shared" si="1"/>
        <v>0</v>
      </c>
      <c r="Z45" s="231"/>
      <c r="AA45" s="231"/>
      <c r="AB45" s="231"/>
    </row>
    <row r="46" spans="1:28" s="235" customFormat="1" x14ac:dyDescent="0.2">
      <c r="A46" s="225"/>
      <c r="B46" s="226"/>
      <c r="C46" s="227"/>
      <c r="D46" s="234"/>
      <c r="E46" s="227"/>
      <c r="F46" s="125"/>
      <c r="G46" s="125"/>
      <c r="H46" s="125"/>
      <c r="I46" s="125"/>
      <c r="J46" s="125"/>
      <c r="K46" s="125"/>
      <c r="L46" s="125"/>
      <c r="M46" s="125"/>
      <c r="N46" s="125"/>
      <c r="O46" s="125"/>
      <c r="P46" s="125"/>
      <c r="Q46" s="110"/>
      <c r="R46" s="126"/>
      <c r="S46" s="203"/>
      <c r="T46" s="126"/>
      <c r="U46" s="229"/>
      <c r="V46" s="230"/>
      <c r="W46" s="229"/>
      <c r="X46" s="221" t="str">
        <f t="shared" si="0"/>
        <v>0</v>
      </c>
      <c r="Y46" s="221" t="str">
        <f t="shared" si="1"/>
        <v>0</v>
      </c>
      <c r="Z46" s="231"/>
      <c r="AA46" s="231"/>
      <c r="AB46" s="231"/>
    </row>
    <row r="47" spans="1:28" s="235" customFormat="1" x14ac:dyDescent="0.2">
      <c r="A47" s="225"/>
      <c r="B47" s="226">
        <v>2</v>
      </c>
      <c r="C47" s="227" t="str">
        <f>T(C6)</f>
        <v>TSV Ötisheim</v>
      </c>
      <c r="D47" s="228" t="s">
        <v>102</v>
      </c>
      <c r="E47" s="227" t="str">
        <f>T(C4)</f>
        <v>TSV Dennach 1</v>
      </c>
      <c r="F47" s="125"/>
      <c r="G47" s="125"/>
      <c r="H47" s="125"/>
      <c r="I47" s="125"/>
      <c r="J47" s="125"/>
      <c r="K47" s="125"/>
      <c r="L47" s="125"/>
      <c r="M47" s="125"/>
      <c r="N47" s="125"/>
      <c r="O47" s="125"/>
      <c r="P47" s="227" t="str">
        <f>C8</f>
        <v>TSV Calw</v>
      </c>
      <c r="Q47" s="110"/>
      <c r="R47" s="126" t="s">
        <v>34</v>
      </c>
      <c r="S47" s="203"/>
      <c r="T47" s="126"/>
      <c r="U47" s="229" t="str">
        <f>IF(Q47="","",IF(Q47=S47,"1",IF(Q47&gt;S47,"2","0")))</f>
        <v/>
      </c>
      <c r="V47" s="230" t="s">
        <v>34</v>
      </c>
      <c r="W47" s="229" t="str">
        <f>IF(S47="","",IF(S47=Q47,"1",IF(S47&gt;Q47,"2","0")))</f>
        <v/>
      </c>
      <c r="X47" s="221" t="str">
        <f t="shared" si="0"/>
        <v>0</v>
      </c>
      <c r="Y47" s="221" t="str">
        <f t="shared" si="1"/>
        <v>0</v>
      </c>
      <c r="Z47" s="134"/>
      <c r="AA47" s="231"/>
      <c r="AB47" s="231"/>
    </row>
    <row r="48" spans="1:28" s="235" customFormat="1" x14ac:dyDescent="0.2">
      <c r="A48" s="225"/>
      <c r="B48" s="236">
        <v>1</v>
      </c>
      <c r="C48" s="237" t="str">
        <f>T(C7)</f>
        <v>TV Obernhausen</v>
      </c>
      <c r="D48" s="238" t="s">
        <v>102</v>
      </c>
      <c r="E48" s="237" t="str">
        <f>T(C2)</f>
        <v>TV Unterhaugstett 3</v>
      </c>
      <c r="F48" s="129"/>
      <c r="G48" s="129"/>
      <c r="H48" s="129"/>
      <c r="I48" s="129"/>
      <c r="J48" s="129"/>
      <c r="K48" s="129"/>
      <c r="L48" s="129"/>
      <c r="M48" s="129"/>
      <c r="N48" s="129"/>
      <c r="O48" s="129"/>
      <c r="P48" s="237" t="str">
        <f>T(C3)</f>
        <v>TV Unterhaugstett 4</v>
      </c>
      <c r="Q48" s="110"/>
      <c r="R48" s="134" t="s">
        <v>34</v>
      </c>
      <c r="S48" s="203"/>
      <c r="T48" s="134"/>
      <c r="U48" s="229" t="str">
        <f>IF(Q48="","",IF(Q48=S48,"1",IF(Q48&gt;S48,"2","0")))</f>
        <v/>
      </c>
      <c r="V48" s="230" t="s">
        <v>34</v>
      </c>
      <c r="W48" s="229" t="str">
        <f>IF(S48="","",IF(S48=Q48,"1",IF(S48&gt;Q48,"2","0")))</f>
        <v/>
      </c>
      <c r="X48" s="221" t="str">
        <f t="shared" si="0"/>
        <v>0</v>
      </c>
      <c r="Y48" s="221" t="str">
        <f t="shared" si="1"/>
        <v>0</v>
      </c>
      <c r="Z48" s="231"/>
      <c r="AA48" s="231"/>
      <c r="AB48" s="231"/>
    </row>
    <row r="49" spans="1:28" x14ac:dyDescent="0.2">
      <c r="B49" s="218"/>
      <c r="C49" s="212"/>
      <c r="D49" s="219"/>
      <c r="F49" s="115"/>
      <c r="G49" s="115"/>
      <c r="H49" s="115"/>
      <c r="I49" s="115"/>
      <c r="J49" s="115"/>
      <c r="K49" s="115"/>
      <c r="L49" s="115"/>
      <c r="M49" s="115"/>
      <c r="N49" s="115"/>
      <c r="O49" s="115"/>
      <c r="P49" s="212"/>
      <c r="Q49" s="110"/>
      <c r="R49" s="110"/>
      <c r="T49" s="110"/>
      <c r="U49" s="229" t="str">
        <f t="shared" ref="U49:U50" si="4">IF(Q49="","",IF(Q49=S49,"1",IF(Q49&gt;S49,"2","0")))</f>
        <v/>
      </c>
      <c r="V49" s="221"/>
      <c r="W49" s="229" t="str">
        <f t="shared" ref="W49:W50" si="5">IF(S49="","",IF(S49=Q49,"1",IF(S49&gt;Q49,"2","0")))</f>
        <v/>
      </c>
      <c r="X49" s="221" t="str">
        <f t="shared" si="0"/>
        <v>0</v>
      </c>
      <c r="Y49" s="221" t="str">
        <f t="shared" si="1"/>
        <v>0</v>
      </c>
      <c r="Z49" s="224"/>
      <c r="AA49" s="224"/>
      <c r="AB49" s="224"/>
    </row>
    <row r="50" spans="1:28" x14ac:dyDescent="0.2">
      <c r="B50" s="218">
        <v>1</v>
      </c>
      <c r="C50" s="212" t="str">
        <f>T(C8)</f>
        <v>TSV Calw</v>
      </c>
      <c r="D50" s="222" t="s">
        <v>102</v>
      </c>
      <c r="E50" s="212" t="str">
        <f>T(C7)</f>
        <v>TV Obernhausen</v>
      </c>
      <c r="F50" s="115"/>
      <c r="G50" s="115"/>
      <c r="H50" s="115"/>
      <c r="I50" s="115"/>
      <c r="J50" s="115"/>
      <c r="K50" s="115"/>
      <c r="L50" s="115"/>
      <c r="M50" s="115"/>
      <c r="N50" s="115"/>
      <c r="O50" s="115"/>
      <c r="P50" s="115" t="str">
        <f>T(C4)</f>
        <v>TSV Dennach 1</v>
      </c>
      <c r="Q50" s="110"/>
      <c r="R50" s="203" t="s">
        <v>34</v>
      </c>
      <c r="T50" s="110"/>
      <c r="U50" s="229" t="str">
        <f t="shared" si="4"/>
        <v/>
      </c>
      <c r="V50" s="223" t="s">
        <v>34</v>
      </c>
      <c r="W50" s="229" t="str">
        <f t="shared" si="5"/>
        <v/>
      </c>
      <c r="X50" s="221" t="str">
        <f t="shared" si="0"/>
        <v>0</v>
      </c>
      <c r="Y50" s="221" t="str">
        <f t="shared" si="1"/>
        <v>0</v>
      </c>
      <c r="Z50" s="224"/>
      <c r="AA50" s="224"/>
      <c r="AB50" s="224"/>
    </row>
    <row r="51" spans="1:28" x14ac:dyDescent="0.2">
      <c r="B51" s="218"/>
      <c r="C51" s="212"/>
      <c r="D51" s="219"/>
      <c r="F51" s="115"/>
      <c r="G51" s="115"/>
      <c r="H51" s="115"/>
      <c r="I51" s="115"/>
      <c r="J51" s="115"/>
      <c r="K51" s="115"/>
      <c r="L51" s="115"/>
      <c r="M51" s="115"/>
      <c r="N51" s="115"/>
      <c r="O51" s="115"/>
      <c r="P51" s="212"/>
      <c r="Q51" s="110"/>
      <c r="R51" s="110"/>
      <c r="S51" s="110"/>
      <c r="T51" s="110"/>
      <c r="U51" s="220"/>
      <c r="V51" s="221"/>
      <c r="W51" s="220"/>
      <c r="X51" s="221" t="str">
        <f t="shared" si="0"/>
        <v>0</v>
      </c>
      <c r="Y51" s="221" t="str">
        <f t="shared" si="1"/>
        <v>0</v>
      </c>
      <c r="Z51" s="224"/>
      <c r="AA51" s="224"/>
      <c r="AB51" s="224"/>
    </row>
    <row r="52" spans="1:28" x14ac:dyDescent="0.2">
      <c r="B52" s="218"/>
      <c r="C52" s="212"/>
      <c r="D52" s="219"/>
      <c r="F52" s="115"/>
      <c r="G52" s="115"/>
      <c r="H52" s="115"/>
      <c r="I52" s="115"/>
      <c r="J52" s="115"/>
      <c r="K52" s="115"/>
      <c r="L52" s="115"/>
      <c r="M52" s="115"/>
      <c r="N52" s="115"/>
      <c r="O52" s="115"/>
      <c r="P52" s="212"/>
      <c r="Q52" s="110"/>
      <c r="R52" s="110"/>
      <c r="S52" s="110"/>
      <c r="T52" s="110"/>
      <c r="U52" s="220"/>
      <c r="V52" s="221"/>
      <c r="W52" s="220"/>
      <c r="X52" s="221" t="str">
        <f t="shared" si="0"/>
        <v>0</v>
      </c>
      <c r="Y52" s="221" t="str">
        <f t="shared" si="1"/>
        <v>0</v>
      </c>
      <c r="Z52" s="224"/>
      <c r="AA52" s="224"/>
      <c r="AB52" s="224"/>
    </row>
    <row r="53" spans="1:28" x14ac:dyDescent="0.2">
      <c r="U53" s="221"/>
      <c r="V53" s="221"/>
      <c r="W53" s="221"/>
      <c r="X53" s="221" t="str">
        <f t="shared" si="0"/>
        <v>0</v>
      </c>
      <c r="Y53" s="221" t="str">
        <f t="shared" si="1"/>
        <v>0</v>
      </c>
      <c r="Z53" s="224"/>
      <c r="AA53" s="224"/>
      <c r="AB53" s="224"/>
    </row>
    <row r="54" spans="1:28" x14ac:dyDescent="0.2">
      <c r="B54" s="218"/>
      <c r="C54" s="212"/>
      <c r="D54" s="219"/>
      <c r="F54" s="115"/>
      <c r="G54" s="115"/>
      <c r="H54" s="115"/>
      <c r="I54" s="115"/>
      <c r="J54" s="115"/>
      <c r="K54" s="115"/>
      <c r="L54" s="115"/>
      <c r="M54" s="115"/>
      <c r="N54" s="115"/>
      <c r="O54" s="115"/>
      <c r="P54" s="212"/>
      <c r="Q54" s="110"/>
      <c r="R54" s="110"/>
      <c r="S54" s="110"/>
      <c r="T54" s="110"/>
      <c r="U54" s="220"/>
      <c r="V54" s="221"/>
      <c r="W54" s="220"/>
      <c r="X54" s="221" t="str">
        <f t="shared" si="0"/>
        <v>0</v>
      </c>
      <c r="Y54" s="221" t="str">
        <f t="shared" si="1"/>
        <v>0</v>
      </c>
      <c r="Z54" s="224"/>
      <c r="AA54" s="224"/>
      <c r="AB54" s="224"/>
    </row>
    <row r="55" spans="1:28" x14ac:dyDescent="0.2">
      <c r="B55" s="218"/>
      <c r="C55" s="212"/>
      <c r="D55" s="219"/>
      <c r="F55" s="115"/>
      <c r="G55" s="115"/>
      <c r="H55" s="115"/>
      <c r="I55" s="115"/>
      <c r="J55" s="115"/>
      <c r="K55" s="115"/>
      <c r="L55" s="115"/>
      <c r="M55" s="115"/>
      <c r="N55" s="115"/>
      <c r="O55" s="115"/>
      <c r="P55" s="212"/>
      <c r="Q55" s="110"/>
      <c r="R55" s="110"/>
      <c r="S55" s="110"/>
      <c r="T55" s="110"/>
      <c r="U55" s="220"/>
      <c r="V55" s="221"/>
      <c r="W55" s="220"/>
      <c r="X55" s="221" t="str">
        <f t="shared" si="0"/>
        <v>0</v>
      </c>
      <c r="Y55" s="221" t="str">
        <f t="shared" si="1"/>
        <v>0</v>
      </c>
      <c r="Z55" s="224"/>
      <c r="AA55" s="224"/>
      <c r="AB55" s="224"/>
    </row>
    <row r="56" spans="1:28" x14ac:dyDescent="0.2">
      <c r="B56" s="218"/>
      <c r="C56" s="212"/>
      <c r="D56" s="219"/>
      <c r="F56" s="115"/>
      <c r="G56" s="115"/>
      <c r="H56" s="115"/>
      <c r="I56" s="115"/>
      <c r="J56" s="115"/>
      <c r="K56" s="115"/>
      <c r="L56" s="115"/>
      <c r="M56" s="115"/>
      <c r="N56" s="115"/>
      <c r="O56" s="115"/>
      <c r="P56" s="212"/>
      <c r="Q56" s="110"/>
      <c r="R56" s="110"/>
      <c r="S56" s="110"/>
      <c r="T56" s="110"/>
      <c r="U56" s="220"/>
      <c r="V56" s="221"/>
      <c r="W56" s="220"/>
      <c r="X56" s="221" t="str">
        <f t="shared" si="0"/>
        <v>0</v>
      </c>
      <c r="Y56" s="221" t="str">
        <f t="shared" si="1"/>
        <v>0</v>
      </c>
      <c r="Z56" s="224"/>
      <c r="AA56" s="224"/>
      <c r="AB56" s="224"/>
    </row>
    <row r="57" spans="1:28" x14ac:dyDescent="0.2">
      <c r="B57" s="218"/>
      <c r="C57" s="212"/>
      <c r="D57" s="219"/>
      <c r="F57" s="115"/>
      <c r="G57" s="115"/>
      <c r="H57" s="115"/>
      <c r="I57" s="115"/>
      <c r="J57" s="115"/>
      <c r="K57" s="115"/>
      <c r="L57" s="115"/>
      <c r="M57" s="115"/>
      <c r="N57" s="115"/>
      <c r="O57" s="115"/>
      <c r="P57" s="212"/>
      <c r="Q57" s="110"/>
      <c r="R57" s="110"/>
      <c r="S57" s="110"/>
      <c r="T57" s="110"/>
      <c r="U57" s="220"/>
      <c r="V57" s="221"/>
      <c r="W57" s="220"/>
      <c r="X57" s="221" t="str">
        <f t="shared" si="0"/>
        <v>0</v>
      </c>
      <c r="Y57" s="221" t="str">
        <f t="shared" si="1"/>
        <v>0</v>
      </c>
      <c r="Z57" s="224"/>
      <c r="AA57" s="224"/>
      <c r="AB57" s="224"/>
    </row>
    <row r="58" spans="1:28" x14ac:dyDescent="0.2">
      <c r="B58" s="218"/>
      <c r="C58" s="212"/>
      <c r="D58" s="219"/>
      <c r="F58" s="115"/>
      <c r="G58" s="115"/>
      <c r="H58" s="115"/>
      <c r="I58" s="115"/>
      <c r="J58" s="115"/>
      <c r="K58" s="115"/>
      <c r="L58" s="115"/>
      <c r="M58" s="115"/>
      <c r="N58" s="115"/>
      <c r="O58" s="115"/>
      <c r="P58" s="212"/>
      <c r="Q58" s="110"/>
      <c r="R58" s="110"/>
      <c r="S58" s="110"/>
      <c r="T58" s="110"/>
      <c r="U58" s="220"/>
      <c r="V58" s="221"/>
      <c r="W58" s="220"/>
      <c r="X58" s="221" t="str">
        <f t="shared" si="0"/>
        <v>0</v>
      </c>
      <c r="Y58" s="221" t="str">
        <f t="shared" si="1"/>
        <v>0</v>
      </c>
      <c r="Z58" s="224"/>
      <c r="AA58" s="224"/>
      <c r="AB58" s="224"/>
    </row>
    <row r="59" spans="1:28" x14ac:dyDescent="0.2">
      <c r="B59" s="218"/>
      <c r="C59" s="212"/>
      <c r="D59" s="219"/>
      <c r="F59" s="115"/>
      <c r="G59" s="115"/>
      <c r="H59" s="115"/>
      <c r="I59" s="115"/>
      <c r="J59" s="115"/>
      <c r="K59" s="115"/>
      <c r="L59" s="115"/>
      <c r="M59" s="115"/>
      <c r="N59" s="115"/>
      <c r="O59" s="115"/>
      <c r="P59" s="212"/>
      <c r="Q59" s="110"/>
      <c r="R59" s="110"/>
      <c r="S59" s="110"/>
      <c r="T59" s="110"/>
      <c r="U59" s="220"/>
      <c r="V59" s="221"/>
      <c r="W59" s="220"/>
      <c r="X59" s="221" t="str">
        <f t="shared" si="0"/>
        <v>0</v>
      </c>
      <c r="Y59" s="221" t="str">
        <f t="shared" si="1"/>
        <v>0</v>
      </c>
      <c r="Z59" s="224"/>
      <c r="AA59" s="224"/>
      <c r="AB59" s="224"/>
    </row>
    <row r="60" spans="1:28" x14ac:dyDescent="0.2">
      <c r="B60" s="218"/>
      <c r="C60" s="212"/>
      <c r="D60" s="219"/>
      <c r="F60" s="115"/>
      <c r="G60" s="115"/>
      <c r="H60" s="115"/>
      <c r="I60" s="115"/>
      <c r="J60" s="115"/>
      <c r="K60" s="115"/>
      <c r="L60" s="115"/>
      <c r="M60" s="115"/>
      <c r="N60" s="115"/>
      <c r="O60" s="115"/>
      <c r="P60" s="212"/>
      <c r="Q60" s="110"/>
      <c r="R60" s="110"/>
      <c r="S60" s="110"/>
      <c r="T60" s="110"/>
      <c r="U60" s="220"/>
      <c r="V60" s="221"/>
      <c r="W60" s="220"/>
      <c r="X60" s="221" t="str">
        <f t="shared" si="0"/>
        <v>0</v>
      </c>
      <c r="Y60" s="221" t="str">
        <f t="shared" si="1"/>
        <v>0</v>
      </c>
      <c r="Z60" s="224"/>
      <c r="AA60" s="224"/>
      <c r="AB60" s="224"/>
    </row>
    <row r="61" spans="1:28" x14ac:dyDescent="0.2">
      <c r="B61" s="206"/>
      <c r="C61" s="212"/>
      <c r="D61" s="219"/>
      <c r="F61" s="212"/>
      <c r="G61" s="212"/>
      <c r="H61" s="212"/>
      <c r="I61" s="212"/>
      <c r="J61" s="212"/>
      <c r="K61" s="212"/>
      <c r="L61" s="212"/>
      <c r="M61" s="212"/>
      <c r="N61" s="212"/>
      <c r="O61" s="212"/>
      <c r="P61" s="212"/>
      <c r="Q61" s="110"/>
      <c r="R61" s="110"/>
      <c r="S61" s="110"/>
      <c r="T61" s="110"/>
      <c r="U61" s="223"/>
      <c r="V61" s="221"/>
      <c r="W61" s="223"/>
      <c r="X61" s="221" t="str">
        <f t="shared" si="0"/>
        <v>0</v>
      </c>
      <c r="Y61" s="221" t="str">
        <f t="shared" si="1"/>
        <v>0</v>
      </c>
      <c r="Z61" s="224"/>
      <c r="AA61" s="224"/>
      <c r="AB61" s="224"/>
    </row>
    <row r="62" spans="1:28" s="205" customFormat="1" x14ac:dyDescent="0.2">
      <c r="A62" s="207" t="s">
        <v>22</v>
      </c>
      <c r="B62" s="208"/>
      <c r="C62" s="154" t="s">
        <v>178</v>
      </c>
      <c r="D62" s="217"/>
      <c r="Q62" s="204"/>
      <c r="R62" s="204"/>
      <c r="S62" s="204"/>
      <c r="T62" s="204"/>
      <c r="U62" s="239"/>
      <c r="V62" s="239"/>
      <c r="W62" s="239"/>
      <c r="X62" s="221" t="str">
        <f t="shared" si="0"/>
        <v>0</v>
      </c>
      <c r="Y62" s="221" t="str">
        <f t="shared" si="1"/>
        <v>0</v>
      </c>
      <c r="Z62" s="240"/>
      <c r="AA62" s="240"/>
      <c r="AB62" s="240"/>
    </row>
    <row r="63" spans="1:28" s="205" customFormat="1" x14ac:dyDescent="0.2">
      <c r="A63" s="207" t="s">
        <v>23</v>
      </c>
      <c r="B63" s="208"/>
      <c r="C63" s="4" t="s">
        <v>163</v>
      </c>
      <c r="D63" s="217"/>
      <c r="E63" s="215"/>
      <c r="F63" s="215"/>
      <c r="G63" s="215"/>
      <c r="H63" s="215"/>
      <c r="I63" s="215"/>
      <c r="J63" s="215"/>
      <c r="K63" s="215"/>
      <c r="L63" s="215"/>
      <c r="M63" s="215"/>
      <c r="N63" s="215"/>
      <c r="O63" s="215"/>
      <c r="Q63" s="204"/>
      <c r="R63" s="204"/>
      <c r="S63" s="204"/>
      <c r="T63" s="204"/>
      <c r="U63" s="239"/>
      <c r="V63" s="239"/>
      <c r="W63" s="239"/>
      <c r="X63" s="221" t="str">
        <f t="shared" si="0"/>
        <v>0</v>
      </c>
      <c r="Y63" s="221" t="str">
        <f t="shared" si="1"/>
        <v>0</v>
      </c>
      <c r="Z63" s="240"/>
      <c r="AA63" s="240"/>
      <c r="AB63" s="240"/>
    </row>
    <row r="64" spans="1:28" s="205" customFormat="1" x14ac:dyDescent="0.2">
      <c r="A64" s="207" t="s">
        <v>24</v>
      </c>
      <c r="B64" s="208"/>
      <c r="C64" s="12" t="s">
        <v>104</v>
      </c>
      <c r="D64" s="217"/>
      <c r="Q64" s="204"/>
      <c r="R64" s="204"/>
      <c r="S64" s="204"/>
      <c r="T64" s="204"/>
      <c r="U64" s="239"/>
      <c r="V64" s="239"/>
      <c r="W64" s="239"/>
      <c r="X64" s="221" t="str">
        <f t="shared" si="0"/>
        <v>0</v>
      </c>
      <c r="Y64" s="221" t="str">
        <f t="shared" si="1"/>
        <v>0</v>
      </c>
      <c r="Z64" s="240"/>
      <c r="AA64" s="240"/>
      <c r="AB64" s="240"/>
    </row>
    <row r="65" spans="1:28" s="205" customFormat="1" x14ac:dyDescent="0.2">
      <c r="A65" s="207" t="s">
        <v>25</v>
      </c>
      <c r="B65" s="208"/>
      <c r="C65" s="12" t="s">
        <v>103</v>
      </c>
      <c r="D65" s="217"/>
      <c r="Q65" s="204"/>
      <c r="R65" s="204"/>
      <c r="S65" s="204"/>
      <c r="T65" s="204"/>
      <c r="U65" s="239"/>
      <c r="V65" s="239"/>
      <c r="W65" s="239"/>
      <c r="X65" s="221" t="str">
        <f t="shared" si="0"/>
        <v>0</v>
      </c>
      <c r="Y65" s="221" t="str">
        <f t="shared" si="1"/>
        <v>0</v>
      </c>
      <c r="Z65" s="240"/>
      <c r="AA65" s="240"/>
      <c r="AB65" s="240"/>
    </row>
    <row r="66" spans="1:28" s="205" customFormat="1" x14ac:dyDescent="0.2">
      <c r="A66" s="207" t="s">
        <v>100</v>
      </c>
      <c r="B66" s="208"/>
      <c r="C66" s="4"/>
      <c r="D66" s="217"/>
      <c r="Q66" s="204"/>
      <c r="R66" s="204"/>
      <c r="S66" s="204"/>
      <c r="T66" s="204"/>
      <c r="U66" s="239"/>
      <c r="V66" s="239"/>
      <c r="W66" s="239"/>
      <c r="X66" s="221" t="str">
        <f t="shared" si="0"/>
        <v>0</v>
      </c>
      <c r="Y66" s="221" t="str">
        <f t="shared" si="1"/>
        <v>0</v>
      </c>
      <c r="Z66" s="240"/>
      <c r="AA66" s="240"/>
      <c r="AB66" s="240"/>
    </row>
    <row r="67" spans="1:28" s="205" customFormat="1" x14ac:dyDescent="0.2">
      <c r="A67" s="207" t="s">
        <v>101</v>
      </c>
      <c r="B67" s="208"/>
      <c r="C67" s="12"/>
      <c r="D67" s="217"/>
      <c r="Q67" s="204"/>
      <c r="R67" s="204"/>
      <c r="S67" s="204"/>
      <c r="T67" s="204"/>
      <c r="U67" s="239"/>
      <c r="V67" s="239"/>
      <c r="W67" s="239"/>
      <c r="X67" s="221" t="str">
        <f t="shared" si="0"/>
        <v>0</v>
      </c>
      <c r="Y67" s="221" t="str">
        <f t="shared" si="1"/>
        <v>0</v>
      </c>
      <c r="Z67" s="240"/>
      <c r="AA67" s="240"/>
      <c r="AB67" s="240"/>
    </row>
    <row r="68" spans="1:28" s="205" customFormat="1" x14ac:dyDescent="0.2">
      <c r="A68" s="207" t="s">
        <v>26</v>
      </c>
      <c r="B68" s="208"/>
      <c r="C68" s="12" t="s">
        <v>174</v>
      </c>
      <c r="D68" s="217"/>
      <c r="Q68" s="204"/>
      <c r="R68" s="204"/>
      <c r="S68" s="204"/>
      <c r="T68" s="204"/>
      <c r="U68" s="239"/>
      <c r="V68" s="239"/>
      <c r="W68" s="239"/>
      <c r="X68" s="221" t="str">
        <f t="shared" si="0"/>
        <v>0</v>
      </c>
      <c r="Y68" s="221" t="str">
        <f t="shared" si="1"/>
        <v>0</v>
      </c>
      <c r="Z68" s="240"/>
      <c r="AA68" s="240"/>
      <c r="AB68" s="240"/>
    </row>
    <row r="69" spans="1:28" s="205" customFormat="1" x14ac:dyDescent="0.2">
      <c r="A69" s="207"/>
      <c r="B69" s="208"/>
      <c r="D69" s="217"/>
      <c r="Q69" s="204"/>
      <c r="R69" s="204"/>
      <c r="S69" s="204"/>
      <c r="T69" s="204"/>
      <c r="U69" s="239"/>
      <c r="V69" s="239"/>
      <c r="W69" s="239"/>
      <c r="X69" s="221" t="str">
        <f t="shared" si="0"/>
        <v>0</v>
      </c>
      <c r="Y69" s="221" t="str">
        <f t="shared" si="1"/>
        <v>0</v>
      </c>
      <c r="Z69" s="240"/>
      <c r="AA69" s="240"/>
      <c r="AB69" s="240"/>
    </row>
    <row r="70" spans="1:28" s="164" customFormat="1" x14ac:dyDescent="0.2">
      <c r="A70" s="201" t="s">
        <v>27</v>
      </c>
      <c r="B70" s="216" t="s">
        <v>28</v>
      </c>
      <c r="C70" s="204" t="s">
        <v>29</v>
      </c>
      <c r="D70" s="217"/>
      <c r="E70" s="205" t="s">
        <v>30</v>
      </c>
      <c r="F70" s="204"/>
      <c r="G70" s="204"/>
      <c r="H70" s="204"/>
      <c r="I70" s="204"/>
      <c r="J70" s="204"/>
      <c r="K70" s="204"/>
      <c r="L70" s="204"/>
      <c r="M70" s="204"/>
      <c r="N70" s="204"/>
      <c r="O70" s="204"/>
      <c r="P70" s="204" t="s">
        <v>31</v>
      </c>
      <c r="Q70" s="206"/>
      <c r="R70" s="204" t="s">
        <v>32</v>
      </c>
      <c r="S70" s="204"/>
      <c r="T70" s="204"/>
      <c r="U70" s="239"/>
      <c r="V70" s="239" t="s">
        <v>33</v>
      </c>
      <c r="W70" s="239"/>
      <c r="X70" s="221" t="str">
        <f t="shared" si="0"/>
        <v>0</v>
      </c>
      <c r="Y70" s="221" t="str">
        <f t="shared" si="1"/>
        <v>0</v>
      </c>
      <c r="Z70" s="214"/>
      <c r="AA70" s="214"/>
      <c r="AB70" s="214"/>
    </row>
    <row r="71" spans="1:28" s="164" customFormat="1" x14ac:dyDescent="0.2">
      <c r="A71" s="201" t="s">
        <v>148</v>
      </c>
      <c r="B71" s="216"/>
      <c r="C71" s="204"/>
      <c r="D71" s="217"/>
      <c r="E71" s="205"/>
      <c r="F71" s="204"/>
      <c r="G71" s="204"/>
      <c r="H71" s="204"/>
      <c r="I71" s="204"/>
      <c r="J71" s="204"/>
      <c r="K71" s="204"/>
      <c r="L71" s="204"/>
      <c r="M71" s="204"/>
      <c r="N71" s="204"/>
      <c r="O71" s="204"/>
      <c r="P71" s="204"/>
      <c r="Q71" s="204"/>
      <c r="R71" s="204"/>
      <c r="S71" s="204"/>
      <c r="T71" s="204"/>
      <c r="U71" s="239"/>
      <c r="V71" s="239"/>
      <c r="W71" s="239"/>
      <c r="X71" s="221" t="str">
        <f t="shared" si="0"/>
        <v>0</v>
      </c>
      <c r="Y71" s="221" t="str">
        <f t="shared" si="1"/>
        <v>0</v>
      </c>
      <c r="Z71" s="214"/>
      <c r="AA71" s="214"/>
      <c r="AB71" s="214"/>
    </row>
    <row r="72" spans="1:28" s="111" customFormat="1" x14ac:dyDescent="0.2">
      <c r="A72" s="201" t="str">
        <f>T($C$64)</f>
        <v>10.00 Uhr</v>
      </c>
      <c r="B72" s="218">
        <v>1</v>
      </c>
      <c r="C72" s="212" t="str">
        <f>T(C2)</f>
        <v>TV Unterhaugstett 3</v>
      </c>
      <c r="D72" s="219" t="s">
        <v>102</v>
      </c>
      <c r="E72" s="212" t="str">
        <f>T(C3)</f>
        <v>TV Unterhaugstett 4</v>
      </c>
      <c r="F72" s="212"/>
      <c r="G72" s="212"/>
      <c r="H72" s="212"/>
      <c r="I72" s="212"/>
      <c r="J72" s="212"/>
      <c r="K72" s="212"/>
      <c r="L72" s="212"/>
      <c r="M72" s="212"/>
      <c r="N72" s="212"/>
      <c r="O72" s="212"/>
      <c r="P72" s="212" t="str">
        <f>T(C6)</f>
        <v>TSV Ötisheim</v>
      </c>
      <c r="Q72" s="203"/>
      <c r="R72" s="110" t="s">
        <v>34</v>
      </c>
      <c r="S72" s="203"/>
      <c r="T72" s="110"/>
      <c r="U72" s="220" t="str">
        <f>IF(Q72="","",IF(Q72=S72,"1",IF(Q72&gt;S72,"2","0")))</f>
        <v/>
      </c>
      <c r="V72" s="221" t="s">
        <v>34</v>
      </c>
      <c r="W72" s="220" t="str">
        <f>IF(Q72="","",IF(S72=Q72,"1",IF(S72&gt;Q72,"2","0")))</f>
        <v/>
      </c>
      <c r="X72" s="221" t="str">
        <f t="shared" si="0"/>
        <v>0</v>
      </c>
      <c r="Y72" s="221" t="str">
        <f t="shared" si="1"/>
        <v>0</v>
      </c>
      <c r="Z72" s="138"/>
      <c r="AA72" s="138"/>
      <c r="AB72" s="138"/>
    </row>
    <row r="73" spans="1:28" s="111" customFormat="1" x14ac:dyDescent="0.2">
      <c r="A73" s="201"/>
      <c r="B73" s="203">
        <v>2</v>
      </c>
      <c r="C73" s="212" t="str">
        <f>T(C4)</f>
        <v>TSV Dennach 1</v>
      </c>
      <c r="D73" s="219" t="s">
        <v>102</v>
      </c>
      <c r="E73" s="212" t="str">
        <f>T(C5)</f>
        <v>TSV Dennach 2</v>
      </c>
      <c r="F73" s="212"/>
      <c r="G73" s="212"/>
      <c r="H73" s="212"/>
      <c r="I73" s="212"/>
      <c r="J73" s="212"/>
      <c r="K73" s="212"/>
      <c r="L73" s="212"/>
      <c r="M73" s="212"/>
      <c r="N73" s="212"/>
      <c r="O73" s="212"/>
      <c r="P73" s="212" t="str">
        <f>T(C7)</f>
        <v>TV Obernhausen</v>
      </c>
      <c r="Q73" s="203"/>
      <c r="R73" s="110" t="s">
        <v>34</v>
      </c>
      <c r="S73" s="203"/>
      <c r="T73" s="110"/>
      <c r="U73" s="220" t="str">
        <f>IF(Q73="","",IF(Q73=S73,"1",IF(Q73&gt;S73,"2","0")))</f>
        <v/>
      </c>
      <c r="V73" s="221" t="s">
        <v>34</v>
      </c>
      <c r="W73" s="220" t="str">
        <f>IF(Q73="","",IF(S73=Q73,"1",IF(S73&gt;Q73,"2","0")))</f>
        <v/>
      </c>
      <c r="X73" s="221" t="str">
        <f t="shared" si="0"/>
        <v>0</v>
      </c>
      <c r="Y73" s="221" t="str">
        <f t="shared" si="1"/>
        <v>0</v>
      </c>
      <c r="Z73" s="138"/>
      <c r="AA73" s="138"/>
      <c r="AB73" s="138"/>
    </row>
    <row r="74" spans="1:28" s="111" customFormat="1" x14ac:dyDescent="0.2">
      <c r="A74" s="201"/>
      <c r="B74" s="203"/>
      <c r="C74" s="212"/>
      <c r="D74" s="219"/>
      <c r="E74" s="212"/>
      <c r="F74" s="212"/>
      <c r="G74" s="212"/>
      <c r="H74" s="212"/>
      <c r="I74" s="212"/>
      <c r="J74" s="212"/>
      <c r="K74" s="212"/>
      <c r="L74" s="212"/>
      <c r="M74" s="212"/>
      <c r="N74" s="212"/>
      <c r="O74" s="212"/>
      <c r="P74" s="212"/>
      <c r="Q74" s="203"/>
      <c r="R74" s="110"/>
      <c r="S74" s="203"/>
      <c r="T74" s="110"/>
      <c r="U74" s="220"/>
      <c r="V74" s="221"/>
      <c r="W74" s="220"/>
      <c r="X74" s="221" t="str">
        <f t="shared" si="0"/>
        <v>0</v>
      </c>
      <c r="Y74" s="221" t="str">
        <f t="shared" si="1"/>
        <v>0</v>
      </c>
      <c r="Z74" s="138"/>
      <c r="AA74" s="138"/>
      <c r="AB74" s="138"/>
    </row>
    <row r="75" spans="1:28" s="111" customFormat="1" x14ac:dyDescent="0.2">
      <c r="A75" s="201"/>
      <c r="B75" s="218">
        <v>1</v>
      </c>
      <c r="C75" s="212" t="str">
        <f>T(C6)</f>
        <v>TSV Ötisheim</v>
      </c>
      <c r="D75" s="219" t="s">
        <v>102</v>
      </c>
      <c r="E75" s="212" t="str">
        <f>T(C7)</f>
        <v>TV Obernhausen</v>
      </c>
      <c r="F75" s="212"/>
      <c r="G75" s="212"/>
      <c r="H75" s="212"/>
      <c r="I75" s="212"/>
      <c r="J75" s="212"/>
      <c r="K75" s="212"/>
      <c r="L75" s="212"/>
      <c r="M75" s="212"/>
      <c r="N75" s="212"/>
      <c r="O75" s="212"/>
      <c r="P75" s="115" t="str">
        <f>T(C5)</f>
        <v>TSV Dennach 2</v>
      </c>
      <c r="Q75" s="203"/>
      <c r="R75" s="110" t="s">
        <v>34</v>
      </c>
      <c r="S75" s="203"/>
      <c r="T75" s="110"/>
      <c r="U75" s="220" t="str">
        <f>IF(Q75="","",IF(Q75=S75,"1",IF(Q75&gt;S75,"2","0")))</f>
        <v/>
      </c>
      <c r="V75" s="221" t="s">
        <v>34</v>
      </c>
      <c r="W75" s="220" t="str">
        <f>IF(S75="","",IF(S75=Q75,"1",IF(S75&gt;Q75,"2","0")))</f>
        <v/>
      </c>
      <c r="X75" s="221" t="str">
        <f t="shared" si="0"/>
        <v>0</v>
      </c>
      <c r="Y75" s="221" t="str">
        <f t="shared" si="1"/>
        <v>0</v>
      </c>
      <c r="Z75" s="138"/>
      <c r="AA75" s="138"/>
      <c r="AB75" s="138"/>
    </row>
    <row r="76" spans="1:28" s="111" customFormat="1" x14ac:dyDescent="0.2">
      <c r="A76" s="206"/>
      <c r="B76" s="218">
        <v>2</v>
      </c>
      <c r="C76" s="115" t="str">
        <f>T(C8)</f>
        <v>TSV Calw</v>
      </c>
      <c r="D76" s="222" t="s">
        <v>102</v>
      </c>
      <c r="E76" s="212" t="str">
        <f>T(C2)</f>
        <v>TV Unterhaugstett 3</v>
      </c>
      <c r="F76" s="115"/>
      <c r="G76" s="115"/>
      <c r="H76" s="115"/>
      <c r="I76" s="115"/>
      <c r="J76" s="115"/>
      <c r="K76" s="115"/>
      <c r="L76" s="115"/>
      <c r="M76" s="115"/>
      <c r="N76" s="115"/>
      <c r="O76" s="115"/>
      <c r="P76" s="115" t="str">
        <f>T(C3)</f>
        <v>TV Unterhaugstett 4</v>
      </c>
      <c r="Q76" s="203"/>
      <c r="R76" s="110" t="s">
        <v>34</v>
      </c>
      <c r="S76" s="203"/>
      <c r="T76" s="110"/>
      <c r="U76" s="220" t="str">
        <f>IF(Q76="","",IF(Q76=S76,"1",IF(Q76&gt;S76,"2","0")))</f>
        <v/>
      </c>
      <c r="V76" s="223" t="s">
        <v>34</v>
      </c>
      <c r="W76" s="220" t="str">
        <f>IF(S76="","",IF(S76=Q76,"1",IF(S76&gt;Q76,"2","0")))</f>
        <v/>
      </c>
      <c r="X76" s="221" t="str">
        <f t="shared" si="0"/>
        <v>0</v>
      </c>
      <c r="Y76" s="221" t="str">
        <f t="shared" si="1"/>
        <v>0</v>
      </c>
      <c r="Z76" s="138"/>
      <c r="AA76" s="138"/>
      <c r="AB76" s="138"/>
    </row>
    <row r="77" spans="1:28" s="111" customFormat="1" x14ac:dyDescent="0.2">
      <c r="A77" s="206"/>
      <c r="B77" s="218"/>
      <c r="C77" s="212"/>
      <c r="D77" s="222"/>
      <c r="E77" s="212"/>
      <c r="F77" s="115"/>
      <c r="G77" s="115"/>
      <c r="H77" s="115"/>
      <c r="I77" s="115"/>
      <c r="J77" s="115"/>
      <c r="K77" s="115"/>
      <c r="L77" s="115"/>
      <c r="M77" s="115"/>
      <c r="N77" s="115"/>
      <c r="O77" s="115"/>
      <c r="P77" s="212"/>
      <c r="Q77" s="203"/>
      <c r="R77" s="110"/>
      <c r="S77" s="203"/>
      <c r="T77" s="110"/>
      <c r="U77" s="220"/>
      <c r="V77" s="221"/>
      <c r="W77" s="220"/>
      <c r="X77" s="221" t="str">
        <f t="shared" si="0"/>
        <v>0</v>
      </c>
      <c r="Y77" s="221" t="str">
        <f t="shared" si="1"/>
        <v>0</v>
      </c>
      <c r="Z77" s="138"/>
      <c r="AA77" s="138"/>
      <c r="AB77" s="138"/>
    </row>
    <row r="78" spans="1:28" s="111" customFormat="1" x14ac:dyDescent="0.2">
      <c r="A78" s="201"/>
      <c r="B78" s="218">
        <v>1</v>
      </c>
      <c r="C78" s="212" t="str">
        <f>T(C2)</f>
        <v>TV Unterhaugstett 3</v>
      </c>
      <c r="D78" s="219" t="s">
        <v>102</v>
      </c>
      <c r="E78" s="212" t="str">
        <f>T(C4)</f>
        <v>TSV Dennach 1</v>
      </c>
      <c r="F78" s="115"/>
      <c r="G78" s="115"/>
      <c r="H78" s="115"/>
      <c r="I78" s="115"/>
      <c r="J78" s="115"/>
      <c r="K78" s="115"/>
      <c r="L78" s="115"/>
      <c r="M78" s="115"/>
      <c r="N78" s="115"/>
      <c r="O78" s="115"/>
      <c r="P78" s="115" t="str">
        <f>T(C8)</f>
        <v>TSV Calw</v>
      </c>
      <c r="Q78" s="203"/>
      <c r="R78" s="110" t="s">
        <v>34</v>
      </c>
      <c r="S78" s="203"/>
      <c r="T78" s="110"/>
      <c r="U78" s="220" t="str">
        <f>IF(Q78="","",IF(Q78=S78,"1",IF(Q78&gt;S78,"2","0")))</f>
        <v/>
      </c>
      <c r="V78" s="221" t="s">
        <v>34</v>
      </c>
      <c r="W78" s="220" t="str">
        <f>IF(S78="","",IF(S78=Q78,"1",IF(S78&gt;Q78,"2","0")))</f>
        <v/>
      </c>
      <c r="X78" s="221" t="str">
        <f t="shared" si="0"/>
        <v>0</v>
      </c>
      <c r="Y78" s="221" t="str">
        <f t="shared" si="1"/>
        <v>0</v>
      </c>
      <c r="Z78" s="138"/>
      <c r="AA78" s="138"/>
      <c r="AB78" s="138"/>
    </row>
    <row r="79" spans="1:28" s="111" customFormat="1" x14ac:dyDescent="0.2">
      <c r="A79" s="201"/>
      <c r="B79" s="218">
        <v>2</v>
      </c>
      <c r="C79" s="212" t="str">
        <f>T(C7)</f>
        <v>TV Obernhausen</v>
      </c>
      <c r="D79" s="219" t="s">
        <v>102</v>
      </c>
      <c r="E79" s="212" t="str">
        <f>T(C5)</f>
        <v>TSV Dennach 2</v>
      </c>
      <c r="F79" s="212"/>
      <c r="G79" s="212"/>
      <c r="H79" s="212"/>
      <c r="I79" s="212"/>
      <c r="J79" s="212"/>
      <c r="K79" s="212"/>
      <c r="L79" s="212"/>
      <c r="M79" s="212"/>
      <c r="N79" s="212"/>
      <c r="O79" s="212"/>
      <c r="P79" s="212" t="str">
        <f>T(C6)</f>
        <v>TSV Ötisheim</v>
      </c>
      <c r="Q79" s="203"/>
      <c r="R79" s="110" t="s">
        <v>34</v>
      </c>
      <c r="S79" s="203"/>
      <c r="T79" s="110"/>
      <c r="U79" s="220" t="str">
        <f>IF(Q79="","",IF(Q79=S79,"1",IF(Q79&gt;S79,"2","0")))</f>
        <v/>
      </c>
      <c r="V79" s="221" t="s">
        <v>34</v>
      </c>
      <c r="W79" s="220" t="str">
        <f>IF(S79="","",IF(S79=Q79,"1",IF(S79&gt;Q79,"2","0")))</f>
        <v/>
      </c>
      <c r="X79" s="221" t="str">
        <f t="shared" si="0"/>
        <v>0</v>
      </c>
      <c r="Y79" s="221" t="str">
        <f t="shared" si="1"/>
        <v>0</v>
      </c>
      <c r="Z79" s="138"/>
      <c r="AA79" s="138"/>
      <c r="AB79" s="138"/>
    </row>
    <row r="80" spans="1:28" s="111" customFormat="1" x14ac:dyDescent="0.2">
      <c r="A80" s="201"/>
      <c r="B80" s="218"/>
      <c r="C80" s="212"/>
      <c r="D80" s="219"/>
      <c r="E80" s="212"/>
      <c r="F80" s="212"/>
      <c r="G80" s="212"/>
      <c r="H80" s="212"/>
      <c r="I80" s="212"/>
      <c r="J80" s="212"/>
      <c r="K80" s="212"/>
      <c r="L80" s="212"/>
      <c r="M80" s="212"/>
      <c r="N80" s="212"/>
      <c r="O80" s="212"/>
      <c r="P80" s="212"/>
      <c r="Q80" s="203"/>
      <c r="R80" s="110"/>
      <c r="S80" s="203"/>
      <c r="T80" s="110"/>
      <c r="U80" s="220"/>
      <c r="V80" s="221"/>
      <c r="W80" s="220"/>
      <c r="X80" s="221" t="str">
        <f t="shared" si="0"/>
        <v>0</v>
      </c>
      <c r="Y80" s="221" t="str">
        <f t="shared" si="1"/>
        <v>0</v>
      </c>
      <c r="Z80" s="138"/>
      <c r="AA80" s="138"/>
      <c r="AB80" s="138"/>
    </row>
    <row r="81" spans="1:28" s="111" customFormat="1" x14ac:dyDescent="0.2">
      <c r="A81" s="201"/>
      <c r="B81" s="203">
        <v>1</v>
      </c>
      <c r="C81" s="212" t="str">
        <f>T(C3)</f>
        <v>TV Unterhaugstett 4</v>
      </c>
      <c r="D81" s="219" t="s">
        <v>102</v>
      </c>
      <c r="E81" s="212" t="str">
        <f>T(C6)</f>
        <v>TSV Ötisheim</v>
      </c>
      <c r="F81" s="115"/>
      <c r="G81" s="115"/>
      <c r="H81" s="115"/>
      <c r="I81" s="115"/>
      <c r="J81" s="115"/>
      <c r="K81" s="115"/>
      <c r="L81" s="115"/>
      <c r="M81" s="115"/>
      <c r="N81" s="115"/>
      <c r="O81" s="115"/>
      <c r="P81" s="212" t="str">
        <f>T(C2)</f>
        <v>TV Unterhaugstett 3</v>
      </c>
      <c r="Q81" s="203"/>
      <c r="R81" s="110" t="s">
        <v>34</v>
      </c>
      <c r="S81" s="203"/>
      <c r="T81" s="110"/>
      <c r="U81" s="220" t="str">
        <f>IF(Q81="","",IF(Q81=S81,"1",IF(Q81&gt;S81,"2","0")))</f>
        <v/>
      </c>
      <c r="V81" s="221" t="s">
        <v>34</v>
      </c>
      <c r="W81" s="220" t="str">
        <f>IF(S81="","",IF(S81=Q81,"1",IF(S81&gt;Q81,"2","0")))</f>
        <v/>
      </c>
      <c r="X81" s="221" t="str">
        <f t="shared" si="0"/>
        <v>0</v>
      </c>
      <c r="Y81" s="221" t="str">
        <f t="shared" si="1"/>
        <v>0</v>
      </c>
      <c r="Z81" s="138"/>
      <c r="AA81" s="138"/>
      <c r="AB81" s="138"/>
    </row>
    <row r="82" spans="1:28" s="111" customFormat="1" x14ac:dyDescent="0.2">
      <c r="A82" s="201"/>
      <c r="B82" s="218">
        <v>2</v>
      </c>
      <c r="C82" s="212" t="str">
        <f>T(C8)</f>
        <v>TSV Calw</v>
      </c>
      <c r="D82" s="222" t="s">
        <v>102</v>
      </c>
      <c r="E82" s="212" t="str">
        <f>T(C4)</f>
        <v>TSV Dennach 1</v>
      </c>
      <c r="F82" s="115"/>
      <c r="G82" s="115"/>
      <c r="H82" s="115"/>
      <c r="I82" s="115"/>
      <c r="J82" s="115"/>
      <c r="K82" s="115"/>
      <c r="L82" s="115"/>
      <c r="M82" s="115"/>
      <c r="N82" s="115"/>
      <c r="O82" s="115"/>
      <c r="P82" s="115" t="str">
        <f>T(C5)</f>
        <v>TSV Dennach 2</v>
      </c>
      <c r="Q82" s="203"/>
      <c r="R82" s="110" t="s">
        <v>34</v>
      </c>
      <c r="S82" s="203"/>
      <c r="T82" s="110"/>
      <c r="U82" s="220" t="str">
        <f>IF(Q82="","",IF(Q82=S82,"1",IF(Q82&gt;S82,"2","0")))</f>
        <v/>
      </c>
      <c r="V82" s="221" t="s">
        <v>34</v>
      </c>
      <c r="W82" s="220" t="str">
        <f>IF(S82="","",IF(S82=Q82,"1",IF(S82&gt;Q82,"2","0")))</f>
        <v/>
      </c>
      <c r="X82" s="221" t="str">
        <f t="shared" si="0"/>
        <v>0</v>
      </c>
      <c r="Y82" s="221" t="str">
        <f t="shared" si="1"/>
        <v>0</v>
      </c>
      <c r="Z82" s="138"/>
      <c r="AA82" s="138"/>
      <c r="AB82" s="138"/>
    </row>
    <row r="83" spans="1:28" s="111" customFormat="1" x14ac:dyDescent="0.2">
      <c r="A83" s="201"/>
      <c r="B83" s="218"/>
      <c r="C83" s="212"/>
      <c r="D83" s="222"/>
      <c r="E83" s="212"/>
      <c r="F83" s="115"/>
      <c r="G83" s="115"/>
      <c r="H83" s="115"/>
      <c r="I83" s="115"/>
      <c r="J83" s="115"/>
      <c r="K83" s="115"/>
      <c r="L83" s="115"/>
      <c r="M83" s="115"/>
      <c r="N83" s="115"/>
      <c r="O83" s="115"/>
      <c r="P83" s="115"/>
      <c r="Q83" s="203"/>
      <c r="R83" s="110"/>
      <c r="S83" s="203"/>
      <c r="T83" s="110"/>
      <c r="U83" s="220"/>
      <c r="V83" s="221"/>
      <c r="W83" s="220"/>
      <c r="X83" s="221" t="str">
        <f t="shared" si="0"/>
        <v>0</v>
      </c>
      <c r="Y83" s="221" t="str">
        <f t="shared" si="1"/>
        <v>0</v>
      </c>
      <c r="Z83" s="138"/>
      <c r="AA83" s="138"/>
      <c r="AB83" s="138"/>
    </row>
    <row r="84" spans="1:28" s="111" customFormat="1" x14ac:dyDescent="0.2">
      <c r="A84" s="201"/>
      <c r="B84" s="226">
        <v>1</v>
      </c>
      <c r="C84" s="227" t="str">
        <f>T(C3)</f>
        <v>TV Unterhaugstett 4</v>
      </c>
      <c r="D84" s="228" t="s">
        <v>102</v>
      </c>
      <c r="E84" s="227" t="str">
        <f>T(C4)</f>
        <v>TSV Dennach 1</v>
      </c>
      <c r="F84" s="227"/>
      <c r="G84" s="227"/>
      <c r="H84" s="227"/>
      <c r="I84" s="227"/>
      <c r="J84" s="227"/>
      <c r="K84" s="227"/>
      <c r="L84" s="227"/>
      <c r="M84" s="227"/>
      <c r="N84" s="227"/>
      <c r="O84" s="227"/>
      <c r="P84" s="227" t="str">
        <f>T(C6)</f>
        <v>TSV Ötisheim</v>
      </c>
      <c r="Q84" s="203"/>
      <c r="R84" s="126" t="s">
        <v>34</v>
      </c>
      <c r="S84" s="203"/>
      <c r="T84" s="126"/>
      <c r="U84" s="229" t="str">
        <f>IF(Q84="","",IF(Q84=S84,"1",IF(Q84&gt;S84,"2","0")))</f>
        <v/>
      </c>
      <c r="V84" s="230" t="s">
        <v>34</v>
      </c>
      <c r="W84" s="229" t="str">
        <f>IF(S84="","",IF(S84=Q84,"1",IF(S84&gt;Q84,"2","0")))</f>
        <v/>
      </c>
      <c r="X84" s="221" t="str">
        <f t="shared" si="0"/>
        <v>0</v>
      </c>
      <c r="Y84" s="221" t="str">
        <f t="shared" si="1"/>
        <v>0</v>
      </c>
      <c r="Z84" s="138"/>
      <c r="AA84" s="138"/>
      <c r="AB84" s="138"/>
    </row>
    <row r="85" spans="1:28" s="111" customFormat="1" x14ac:dyDescent="0.2">
      <c r="A85" s="201"/>
      <c r="B85" s="226">
        <v>2</v>
      </c>
      <c r="C85" s="227" t="str">
        <f>T(C8)</f>
        <v>TSV Calw</v>
      </c>
      <c r="D85" s="228" t="s">
        <v>102</v>
      </c>
      <c r="E85" s="227" t="str">
        <f>T(C5)</f>
        <v>TSV Dennach 2</v>
      </c>
      <c r="F85" s="125"/>
      <c r="G85" s="125"/>
      <c r="H85" s="125"/>
      <c r="I85" s="125"/>
      <c r="J85" s="125"/>
      <c r="K85" s="125"/>
      <c r="L85" s="125"/>
      <c r="M85" s="125"/>
      <c r="N85" s="125"/>
      <c r="O85" s="125"/>
      <c r="P85" s="125" t="str">
        <f>T(C2)</f>
        <v>TV Unterhaugstett 3</v>
      </c>
      <c r="Q85" s="203"/>
      <c r="R85" s="126" t="s">
        <v>34</v>
      </c>
      <c r="S85" s="203"/>
      <c r="T85" s="126"/>
      <c r="U85" s="229" t="str">
        <f>IF(Q85="","",IF(Q85=S85,"1",IF(Q85&gt;S85,"2","0")))</f>
        <v/>
      </c>
      <c r="V85" s="230" t="s">
        <v>34</v>
      </c>
      <c r="W85" s="229" t="str">
        <f>IF(S85="","",IF(S85=Q85,"1",IF(S85&gt;Q85,"2","0")))</f>
        <v/>
      </c>
      <c r="X85" s="221" t="str">
        <f t="shared" ref="X85:X103" si="6">IF(U85="","0",U85)</f>
        <v>0</v>
      </c>
      <c r="Y85" s="221" t="str">
        <f t="shared" ref="Y85:Y103" si="7">IF(W85="","0",W85)</f>
        <v>0</v>
      </c>
      <c r="Z85" s="138"/>
      <c r="AA85" s="138"/>
      <c r="AB85" s="138"/>
    </row>
    <row r="86" spans="1:28" s="111" customFormat="1" x14ac:dyDescent="0.2">
      <c r="A86" s="201"/>
      <c r="B86" s="226"/>
      <c r="C86" s="227"/>
      <c r="D86" s="228"/>
      <c r="E86" s="227"/>
      <c r="F86" s="125"/>
      <c r="G86" s="125"/>
      <c r="H86" s="125"/>
      <c r="I86" s="125"/>
      <c r="J86" s="125"/>
      <c r="K86" s="125"/>
      <c r="L86" s="125"/>
      <c r="M86" s="125"/>
      <c r="N86" s="125"/>
      <c r="O86" s="125"/>
      <c r="P86" s="125"/>
      <c r="Q86" s="203"/>
      <c r="R86" s="126"/>
      <c r="S86" s="203"/>
      <c r="T86" s="126"/>
      <c r="U86" s="229" t="str">
        <f t="shared" ref="U86" si="8">IF(Q86="","",IF(Q86=S86,"1",IF(Q86&gt;S86,"2","0")))</f>
        <v/>
      </c>
      <c r="V86" s="230"/>
      <c r="W86" s="229" t="str">
        <f t="shared" ref="W86:W87" si="9">IF(S86="","",IF(S86=Q86,"1",IF(S86&gt;Q86,"2","0")))</f>
        <v/>
      </c>
      <c r="X86" s="221" t="str">
        <f t="shared" si="6"/>
        <v>0</v>
      </c>
      <c r="Y86" s="221" t="str">
        <f t="shared" si="7"/>
        <v>0</v>
      </c>
      <c r="Z86" s="138"/>
      <c r="AA86" s="138"/>
      <c r="AB86" s="138"/>
    </row>
    <row r="87" spans="1:28" s="111" customFormat="1" x14ac:dyDescent="0.2">
      <c r="A87" s="201"/>
      <c r="B87" s="226">
        <v>1</v>
      </c>
      <c r="C87" s="227" t="str">
        <f>T(C8)</f>
        <v>TSV Calw</v>
      </c>
      <c r="D87" s="228" t="s">
        <v>102</v>
      </c>
      <c r="E87" s="227" t="str">
        <f>T(C3)</f>
        <v>TV Unterhaugstett 4</v>
      </c>
      <c r="F87" s="125"/>
      <c r="G87" s="125"/>
      <c r="H87" s="125"/>
      <c r="I87" s="125"/>
      <c r="J87" s="125"/>
      <c r="K87" s="125"/>
      <c r="L87" s="125"/>
      <c r="M87" s="125"/>
      <c r="N87" s="125"/>
      <c r="O87" s="125"/>
      <c r="P87" s="125" t="str">
        <f>T(C4)</f>
        <v>TSV Dennach 1</v>
      </c>
      <c r="Q87" s="203"/>
      <c r="R87" s="126" t="s">
        <v>34</v>
      </c>
      <c r="S87" s="203"/>
      <c r="T87" s="126"/>
      <c r="U87" s="229" t="str">
        <f>IF(Q87="","",IF(Q87=S87,"1",IF(Q87&gt;S87,"2","0")))</f>
        <v/>
      </c>
      <c r="V87" s="230" t="s">
        <v>34</v>
      </c>
      <c r="W87" s="229" t="str">
        <f t="shared" si="9"/>
        <v/>
      </c>
      <c r="X87" s="221" t="str">
        <f t="shared" si="6"/>
        <v>0</v>
      </c>
      <c r="Y87" s="221" t="str">
        <f t="shared" si="7"/>
        <v>0</v>
      </c>
      <c r="Z87" s="138"/>
      <c r="AA87" s="138"/>
      <c r="AB87" s="138"/>
    </row>
    <row r="88" spans="1:28" s="164" customFormat="1" x14ac:dyDescent="0.2">
      <c r="A88" s="201"/>
      <c r="B88" s="226">
        <v>2</v>
      </c>
      <c r="C88" s="227" t="str">
        <f>T(C5)</f>
        <v>TSV Dennach 2</v>
      </c>
      <c r="D88" s="228" t="s">
        <v>102</v>
      </c>
      <c r="E88" s="227" t="str">
        <f>T(C2)</f>
        <v>TV Unterhaugstett 3</v>
      </c>
      <c r="F88" s="227"/>
      <c r="G88" s="227"/>
      <c r="H88" s="227"/>
      <c r="I88" s="227"/>
      <c r="J88" s="227"/>
      <c r="K88" s="227"/>
      <c r="L88" s="227"/>
      <c r="M88" s="227"/>
      <c r="N88" s="227"/>
      <c r="O88" s="227"/>
      <c r="P88" s="227" t="str">
        <f>T(C7)</f>
        <v>TV Obernhausen</v>
      </c>
      <c r="Q88" s="203"/>
      <c r="R88" s="126" t="s">
        <v>34</v>
      </c>
      <c r="S88" s="203"/>
      <c r="T88" s="126"/>
      <c r="U88" s="229" t="str">
        <f>IF(Q88="","",IF(Q88=S88,"1",IF(Q88&gt;S88,"2","0")))</f>
        <v/>
      </c>
      <c r="V88" s="230" t="s">
        <v>34</v>
      </c>
      <c r="W88" s="229" t="str">
        <f>IF(S88="","",IF(S88=Q88,"1",IF(S88&gt;Q88,"2","0")))</f>
        <v/>
      </c>
      <c r="X88" s="221" t="str">
        <f t="shared" si="6"/>
        <v>0</v>
      </c>
      <c r="Y88" s="221" t="str">
        <f t="shared" si="7"/>
        <v>0</v>
      </c>
      <c r="Z88" s="214"/>
      <c r="AA88" s="138"/>
      <c r="AB88" s="214"/>
    </row>
    <row r="89" spans="1:28" s="164" customFormat="1" x14ac:dyDescent="0.2">
      <c r="A89" s="201"/>
      <c r="B89" s="226"/>
      <c r="C89" s="227"/>
      <c r="D89" s="228"/>
      <c r="E89" s="227"/>
      <c r="F89" s="227"/>
      <c r="G89" s="227"/>
      <c r="H89" s="227"/>
      <c r="I89" s="227"/>
      <c r="J89" s="227"/>
      <c r="K89" s="227"/>
      <c r="L89" s="227"/>
      <c r="M89" s="227"/>
      <c r="N89" s="227"/>
      <c r="O89" s="227"/>
      <c r="P89" s="227"/>
      <c r="Q89" s="203"/>
      <c r="R89" s="126"/>
      <c r="S89" s="203"/>
      <c r="T89" s="126"/>
      <c r="U89" s="229"/>
      <c r="V89" s="230"/>
      <c r="W89" s="229"/>
      <c r="X89" s="221" t="str">
        <f t="shared" si="6"/>
        <v>0</v>
      </c>
      <c r="Y89" s="221" t="str">
        <f t="shared" si="7"/>
        <v>0</v>
      </c>
      <c r="Z89" s="214"/>
      <c r="AA89" s="138"/>
      <c r="AB89" s="214"/>
    </row>
    <row r="90" spans="1:28" s="110" customFormat="1" x14ac:dyDescent="0.2">
      <c r="A90" s="201"/>
      <c r="B90" s="226">
        <v>1</v>
      </c>
      <c r="C90" s="227" t="str">
        <f>T(C6)</f>
        <v>TSV Ötisheim</v>
      </c>
      <c r="D90" s="228" t="s">
        <v>102</v>
      </c>
      <c r="E90" s="227" t="str">
        <f>T(C2)</f>
        <v>TV Unterhaugstett 3</v>
      </c>
      <c r="F90" s="227"/>
      <c r="G90" s="227"/>
      <c r="H90" s="227"/>
      <c r="I90" s="227"/>
      <c r="J90" s="227"/>
      <c r="K90" s="227"/>
      <c r="L90" s="227"/>
      <c r="M90" s="227"/>
      <c r="N90" s="227"/>
      <c r="O90" s="227"/>
      <c r="P90" s="227" t="str">
        <f>T(C3)</f>
        <v>TV Unterhaugstett 4</v>
      </c>
      <c r="Q90" s="203"/>
      <c r="R90" s="126" t="s">
        <v>34</v>
      </c>
      <c r="S90" s="203"/>
      <c r="T90" s="126"/>
      <c r="U90" s="229" t="str">
        <f>IF(Q90="","",IF(Q90=S90,"1",IF(Q90&gt;S90,"2","0")))</f>
        <v/>
      </c>
      <c r="V90" s="230" t="s">
        <v>34</v>
      </c>
      <c r="W90" s="229" t="str">
        <f>IF(S90="","",IF(S90=Q90,"1",IF(S90&gt;Q90,"2","0")))</f>
        <v/>
      </c>
      <c r="X90" s="221" t="str">
        <f t="shared" si="6"/>
        <v>0</v>
      </c>
      <c r="Y90" s="221" t="str">
        <f t="shared" si="7"/>
        <v>0</v>
      </c>
      <c r="Z90" s="223"/>
      <c r="AA90" s="138"/>
      <c r="AB90" s="223"/>
    </row>
    <row r="91" spans="1:28" s="110" customFormat="1" x14ac:dyDescent="0.2">
      <c r="A91" s="201"/>
      <c r="B91" s="226">
        <v>2</v>
      </c>
      <c r="C91" s="227" t="str">
        <f>T(C4)</f>
        <v>TSV Dennach 1</v>
      </c>
      <c r="D91" s="228" t="s">
        <v>102</v>
      </c>
      <c r="E91" s="227" t="str">
        <f>T(C7)</f>
        <v>TV Obernhausen</v>
      </c>
      <c r="F91" s="227"/>
      <c r="G91" s="227"/>
      <c r="H91" s="227"/>
      <c r="I91" s="227"/>
      <c r="J91" s="227"/>
      <c r="K91" s="227"/>
      <c r="L91" s="227"/>
      <c r="M91" s="227"/>
      <c r="N91" s="227"/>
      <c r="O91" s="227"/>
      <c r="P91" s="227" t="str">
        <f>T(C5)</f>
        <v>TSV Dennach 2</v>
      </c>
      <c r="Q91" s="203"/>
      <c r="R91" s="126" t="s">
        <v>34</v>
      </c>
      <c r="S91" s="203"/>
      <c r="T91" s="126"/>
      <c r="U91" s="229" t="str">
        <f>IF(Q91="","",IF(Q91=S91,"1",IF(Q91&gt;S91,"2","0")))</f>
        <v/>
      </c>
      <c r="V91" s="230" t="s">
        <v>34</v>
      </c>
      <c r="W91" s="229" t="str">
        <f>IF(S91="","",IF(S91=Q91,"1",IF(S91&gt;Q91,"2","0")))</f>
        <v/>
      </c>
      <c r="X91" s="221" t="str">
        <f t="shared" si="6"/>
        <v>0</v>
      </c>
      <c r="Y91" s="221" t="str">
        <f t="shared" si="7"/>
        <v>0</v>
      </c>
      <c r="Z91" s="223"/>
      <c r="AA91" s="138"/>
      <c r="AB91" s="223"/>
    </row>
    <row r="92" spans="1:28" s="110" customFormat="1" x14ac:dyDescent="0.2">
      <c r="A92" s="201"/>
      <c r="B92" s="226"/>
      <c r="C92" s="227"/>
      <c r="D92" s="228"/>
      <c r="E92" s="227"/>
      <c r="F92" s="227"/>
      <c r="G92" s="227"/>
      <c r="H92" s="227"/>
      <c r="I92" s="227"/>
      <c r="J92" s="227"/>
      <c r="K92" s="227"/>
      <c r="L92" s="227"/>
      <c r="M92" s="227"/>
      <c r="N92" s="227"/>
      <c r="O92" s="227"/>
      <c r="P92" s="227"/>
      <c r="Q92" s="203"/>
      <c r="R92" s="126"/>
      <c r="S92" s="203"/>
      <c r="T92" s="126"/>
      <c r="U92" s="229"/>
      <c r="V92" s="230"/>
      <c r="W92" s="229"/>
      <c r="X92" s="221" t="str">
        <f t="shared" si="6"/>
        <v>0</v>
      </c>
      <c r="Y92" s="221" t="str">
        <f t="shared" si="7"/>
        <v>0</v>
      </c>
      <c r="Z92" s="223"/>
      <c r="AA92" s="138"/>
      <c r="AB92" s="223"/>
    </row>
    <row r="93" spans="1:28" x14ac:dyDescent="0.2">
      <c r="B93" s="226">
        <v>1</v>
      </c>
      <c r="C93" s="227" t="str">
        <f>T(C3)</f>
        <v>TV Unterhaugstett 4</v>
      </c>
      <c r="D93" s="228" t="s">
        <v>102</v>
      </c>
      <c r="E93" s="227" t="str">
        <f>T(C7)</f>
        <v>TV Obernhausen</v>
      </c>
      <c r="F93" s="125"/>
      <c r="G93" s="125"/>
      <c r="H93" s="125"/>
      <c r="I93" s="125"/>
      <c r="J93" s="125"/>
      <c r="K93" s="125"/>
      <c r="L93" s="125"/>
      <c r="M93" s="125"/>
      <c r="N93" s="125"/>
      <c r="O93" s="125"/>
      <c r="P93" s="125" t="str">
        <f>T(C8)</f>
        <v>TSV Calw</v>
      </c>
      <c r="R93" s="126" t="s">
        <v>34</v>
      </c>
      <c r="T93" s="126"/>
      <c r="U93" s="229" t="str">
        <f>IF(Q93="","",IF(Q93=S93,"1",IF(Q93&gt;S93,"2","0")))</f>
        <v/>
      </c>
      <c r="V93" s="230" t="s">
        <v>34</v>
      </c>
      <c r="W93" s="229" t="str">
        <f>IF(S93="","",IF(S93=Q93,"1",IF(S93&gt;Q93,"2","0")))</f>
        <v/>
      </c>
      <c r="X93" s="221" t="str">
        <f t="shared" si="6"/>
        <v>0</v>
      </c>
      <c r="Y93" s="221" t="str">
        <f t="shared" si="7"/>
        <v>0</v>
      </c>
      <c r="Z93" s="224"/>
      <c r="AA93" s="138"/>
      <c r="AB93" s="224"/>
    </row>
    <row r="94" spans="1:28" x14ac:dyDescent="0.2">
      <c r="B94" s="226">
        <v>2</v>
      </c>
      <c r="C94" s="227" t="str">
        <f>T(C5)</f>
        <v>TSV Dennach 2</v>
      </c>
      <c r="D94" s="228" t="s">
        <v>102</v>
      </c>
      <c r="E94" s="227" t="str">
        <f>T(C6)</f>
        <v>TSV Ötisheim</v>
      </c>
      <c r="F94" s="125"/>
      <c r="G94" s="125"/>
      <c r="H94" s="125"/>
      <c r="I94" s="125"/>
      <c r="J94" s="125"/>
      <c r="K94" s="125"/>
      <c r="L94" s="125"/>
      <c r="M94" s="125"/>
      <c r="N94" s="125"/>
      <c r="O94" s="125"/>
      <c r="P94" s="227" t="str">
        <f>T(C4)</f>
        <v>TSV Dennach 1</v>
      </c>
      <c r="R94" s="126" t="s">
        <v>34</v>
      </c>
      <c r="T94" s="126"/>
      <c r="U94" s="229" t="str">
        <f>IF(Q94="","",IF(Q94=S94,"1",IF(Q94&gt;S94,"2","0")))</f>
        <v/>
      </c>
      <c r="V94" s="230" t="s">
        <v>34</v>
      </c>
      <c r="W94" s="229" t="str">
        <f>IF(S94="","",IF(S94=Q94,"1",IF(S94&gt;Q94,"2","0")))</f>
        <v/>
      </c>
      <c r="X94" s="221" t="str">
        <f t="shared" si="6"/>
        <v>0</v>
      </c>
      <c r="Y94" s="221" t="str">
        <f t="shared" si="7"/>
        <v>0</v>
      </c>
      <c r="Z94" s="224"/>
      <c r="AA94" s="138"/>
      <c r="AB94" s="224"/>
    </row>
    <row r="95" spans="1:28" x14ac:dyDescent="0.2">
      <c r="B95" s="226"/>
      <c r="C95" s="227"/>
      <c r="D95" s="234"/>
      <c r="E95" s="227"/>
      <c r="F95" s="125"/>
      <c r="G95" s="125"/>
      <c r="H95" s="125"/>
      <c r="I95" s="125"/>
      <c r="J95" s="125"/>
      <c r="K95" s="125"/>
      <c r="L95" s="125"/>
      <c r="M95" s="125"/>
      <c r="N95" s="125"/>
      <c r="O95" s="125"/>
      <c r="P95" s="227"/>
      <c r="R95" s="126"/>
      <c r="T95" s="126"/>
      <c r="U95" s="229"/>
      <c r="V95" s="230"/>
      <c r="W95" s="229"/>
      <c r="X95" s="221" t="str">
        <f t="shared" si="6"/>
        <v>0</v>
      </c>
      <c r="Y95" s="221" t="str">
        <f t="shared" si="7"/>
        <v>0</v>
      </c>
      <c r="Z95" s="224"/>
      <c r="AA95" s="138"/>
      <c r="AB95" s="224"/>
    </row>
    <row r="96" spans="1:28" x14ac:dyDescent="0.2">
      <c r="B96" s="226">
        <v>1</v>
      </c>
      <c r="C96" s="227" t="str">
        <f>T(C5)</f>
        <v>TSV Dennach 2</v>
      </c>
      <c r="D96" s="228" t="s">
        <v>102</v>
      </c>
      <c r="E96" s="227" t="str">
        <f>T(C3)</f>
        <v>TV Unterhaugstett 4</v>
      </c>
      <c r="F96" s="125"/>
      <c r="G96" s="125"/>
      <c r="H96" s="125"/>
      <c r="I96" s="125"/>
      <c r="J96" s="125"/>
      <c r="K96" s="125"/>
      <c r="L96" s="125"/>
      <c r="M96" s="125"/>
      <c r="N96" s="125"/>
      <c r="O96" s="125"/>
      <c r="P96" s="227" t="str">
        <f>T(C2)</f>
        <v>TV Unterhaugstett 3</v>
      </c>
      <c r="R96" s="126" t="s">
        <v>34</v>
      </c>
      <c r="T96" s="126"/>
      <c r="U96" s="229" t="str">
        <f>IF(Q96="","",IF(Q96=S96,"1",IF(Q96&gt;S96,"2","0")))</f>
        <v/>
      </c>
      <c r="V96" s="230" t="s">
        <v>34</v>
      </c>
      <c r="W96" s="229" t="str">
        <f>IF(S96="","",IF(S96=Q96,"1",IF(S96&gt;Q96,"2","0")))</f>
        <v/>
      </c>
      <c r="X96" s="221" t="str">
        <f t="shared" si="6"/>
        <v>0</v>
      </c>
      <c r="Y96" s="221" t="str">
        <f t="shared" si="7"/>
        <v>0</v>
      </c>
      <c r="Z96" s="224"/>
      <c r="AA96" s="138"/>
      <c r="AB96" s="224"/>
    </row>
    <row r="97" spans="2:28" x14ac:dyDescent="0.2">
      <c r="B97" s="226">
        <v>2</v>
      </c>
      <c r="C97" s="227" t="str">
        <f>T(C8)</f>
        <v>TSV Calw</v>
      </c>
      <c r="D97" s="234" t="s">
        <v>102</v>
      </c>
      <c r="E97" s="227" t="str">
        <f>T(C6)</f>
        <v>TSV Ötisheim</v>
      </c>
      <c r="F97" s="125"/>
      <c r="G97" s="125"/>
      <c r="H97" s="125"/>
      <c r="I97" s="125"/>
      <c r="J97" s="125"/>
      <c r="K97" s="125"/>
      <c r="L97" s="125"/>
      <c r="M97" s="125"/>
      <c r="N97" s="125"/>
      <c r="O97" s="125"/>
      <c r="P97" s="125" t="str">
        <f>T(C7)</f>
        <v>TV Obernhausen</v>
      </c>
      <c r="R97" s="126" t="s">
        <v>34</v>
      </c>
      <c r="T97" s="126"/>
      <c r="U97" s="229" t="str">
        <f>IF(Q97="","",IF(Q97=S97,"1",IF(Q97&gt;S97,"2","0")))</f>
        <v/>
      </c>
      <c r="V97" s="230" t="s">
        <v>34</v>
      </c>
      <c r="W97" s="229" t="str">
        <f>IF(S97="","",IF(S97=Q97,"1",IF(S97&gt;Q97,"2","0")))</f>
        <v/>
      </c>
      <c r="X97" s="221" t="str">
        <f t="shared" si="6"/>
        <v>0</v>
      </c>
      <c r="Y97" s="221" t="str">
        <f t="shared" si="7"/>
        <v>0</v>
      </c>
      <c r="Z97" s="224"/>
      <c r="AA97" s="138"/>
      <c r="AB97" s="224"/>
    </row>
    <row r="98" spans="2:28" x14ac:dyDescent="0.2">
      <c r="B98" s="226"/>
      <c r="C98" s="227"/>
      <c r="D98" s="234"/>
      <c r="E98" s="227"/>
      <c r="F98" s="125"/>
      <c r="G98" s="125"/>
      <c r="H98" s="125"/>
      <c r="I98" s="125"/>
      <c r="J98" s="125"/>
      <c r="K98" s="125"/>
      <c r="L98" s="125"/>
      <c r="M98" s="125"/>
      <c r="N98" s="125"/>
      <c r="O98" s="125"/>
      <c r="P98" s="125"/>
      <c r="R98" s="126"/>
      <c r="T98" s="126"/>
      <c r="U98" s="229"/>
      <c r="V98" s="230"/>
      <c r="W98" s="229"/>
      <c r="X98" s="221" t="str">
        <f t="shared" si="6"/>
        <v>0</v>
      </c>
      <c r="Y98" s="221" t="str">
        <f t="shared" si="7"/>
        <v>0</v>
      </c>
      <c r="Z98" s="224"/>
      <c r="AA98" s="138"/>
      <c r="AB98" s="224"/>
    </row>
    <row r="99" spans="2:28" x14ac:dyDescent="0.2">
      <c r="B99" s="226">
        <v>2</v>
      </c>
      <c r="C99" s="227" t="str">
        <f>T(C6)</f>
        <v>TSV Ötisheim</v>
      </c>
      <c r="D99" s="228" t="s">
        <v>102</v>
      </c>
      <c r="E99" s="227" t="str">
        <f>T(C4)</f>
        <v>TSV Dennach 1</v>
      </c>
      <c r="F99" s="125"/>
      <c r="G99" s="125"/>
      <c r="H99" s="125"/>
      <c r="I99" s="125"/>
      <c r="J99" s="125"/>
      <c r="K99" s="125"/>
      <c r="L99" s="125"/>
      <c r="M99" s="125"/>
      <c r="N99" s="125"/>
      <c r="O99" s="125"/>
      <c r="P99" s="227" t="str">
        <f>T(C8)</f>
        <v>TSV Calw</v>
      </c>
      <c r="R99" s="126" t="s">
        <v>34</v>
      </c>
      <c r="T99" s="126"/>
      <c r="U99" s="229" t="str">
        <f>IF(Q99="","",IF(Q99=S99,"1",IF(Q99&gt;S99,"2","0")))</f>
        <v/>
      </c>
      <c r="V99" s="230" t="s">
        <v>34</v>
      </c>
      <c r="W99" s="229" t="str">
        <f>IF(S99="","",IF(S99=Q99,"1",IF(S99&gt;Q99,"2","0")))</f>
        <v/>
      </c>
      <c r="X99" s="221" t="str">
        <f t="shared" si="6"/>
        <v>0</v>
      </c>
      <c r="Y99" s="221" t="str">
        <f t="shared" si="7"/>
        <v>0</v>
      </c>
      <c r="Z99" s="224"/>
      <c r="AA99" s="138"/>
      <c r="AB99" s="224"/>
    </row>
    <row r="100" spans="2:28" x14ac:dyDescent="0.2">
      <c r="B100" s="236">
        <v>1</v>
      </c>
      <c r="C100" s="237" t="str">
        <f>T(C7)</f>
        <v>TV Obernhausen</v>
      </c>
      <c r="D100" s="238" t="s">
        <v>102</v>
      </c>
      <c r="E100" s="237" t="str">
        <f>T(C2)</f>
        <v>TV Unterhaugstett 3</v>
      </c>
      <c r="F100" s="129"/>
      <c r="G100" s="129"/>
      <c r="H100" s="129"/>
      <c r="I100" s="129"/>
      <c r="J100" s="129"/>
      <c r="K100" s="129"/>
      <c r="L100" s="129"/>
      <c r="M100" s="129"/>
      <c r="N100" s="129"/>
      <c r="O100" s="129"/>
      <c r="P100" s="237" t="str">
        <f>T(C3)</f>
        <v>TV Unterhaugstett 4</v>
      </c>
      <c r="R100" s="134" t="s">
        <v>34</v>
      </c>
      <c r="T100" s="134"/>
      <c r="U100" s="229" t="str">
        <f>IF(Q100="","",IF(Q100=S100,"1",IF(Q100&gt;S100,"2","0")))</f>
        <v/>
      </c>
      <c r="V100" s="230" t="s">
        <v>34</v>
      </c>
      <c r="W100" s="229" t="str">
        <f>IF(S100="","",IF(S100=Q100,"1",IF(S100&gt;Q100,"2","0")))</f>
        <v/>
      </c>
      <c r="X100" s="221" t="str">
        <f t="shared" si="6"/>
        <v>0</v>
      </c>
      <c r="Y100" s="221" t="str">
        <f t="shared" si="7"/>
        <v>0</v>
      </c>
      <c r="Z100" s="224"/>
      <c r="AA100" s="138"/>
      <c r="AB100" s="224"/>
    </row>
    <row r="101" spans="2:28" x14ac:dyDescent="0.2">
      <c r="B101" s="218"/>
      <c r="C101" s="212"/>
      <c r="D101" s="219"/>
      <c r="F101" s="115"/>
      <c r="G101" s="115"/>
      <c r="H101" s="115"/>
      <c r="I101" s="115"/>
      <c r="J101" s="115"/>
      <c r="K101" s="115"/>
      <c r="L101" s="115"/>
      <c r="M101" s="115"/>
      <c r="N101" s="115"/>
      <c r="O101" s="115"/>
      <c r="P101" s="212"/>
      <c r="R101" s="110"/>
      <c r="T101" s="110"/>
      <c r="U101" s="229" t="str">
        <f t="shared" ref="U101:U102" si="10">IF(Q101="","",IF(Q101=S101,"1",IF(Q101&gt;S101,"2","0")))</f>
        <v/>
      </c>
      <c r="V101" s="221"/>
      <c r="W101" s="229" t="str">
        <f t="shared" ref="W101:W102" si="11">IF(S101="","",IF(S101=Q101,"1",IF(S101&gt;Q101,"2","0")))</f>
        <v/>
      </c>
      <c r="X101" s="221" t="str">
        <f t="shared" si="6"/>
        <v>0</v>
      </c>
      <c r="Y101" s="221" t="str">
        <f t="shared" si="7"/>
        <v>0</v>
      </c>
      <c r="Z101" s="224"/>
      <c r="AA101" s="138"/>
      <c r="AB101" s="224"/>
    </row>
    <row r="102" spans="2:28" x14ac:dyDescent="0.2">
      <c r="B102" s="218">
        <v>1</v>
      </c>
      <c r="C102" s="212" t="str">
        <f>T(C8)</f>
        <v>TSV Calw</v>
      </c>
      <c r="D102" s="222" t="s">
        <v>102</v>
      </c>
      <c r="E102" s="212" t="str">
        <f>T(C7)</f>
        <v>TV Obernhausen</v>
      </c>
      <c r="F102" s="115"/>
      <c r="G102" s="115"/>
      <c r="H102" s="115"/>
      <c r="I102" s="115"/>
      <c r="J102" s="115"/>
      <c r="K102" s="115"/>
      <c r="L102" s="115"/>
      <c r="M102" s="115"/>
      <c r="N102" s="115"/>
      <c r="O102" s="115"/>
      <c r="P102" s="115" t="str">
        <f>T(C4)</f>
        <v>TSV Dennach 1</v>
      </c>
      <c r="R102" s="203" t="s">
        <v>34</v>
      </c>
      <c r="T102" s="110"/>
      <c r="U102" s="229" t="str">
        <f t="shared" si="10"/>
        <v/>
      </c>
      <c r="V102" s="223" t="s">
        <v>34</v>
      </c>
      <c r="W102" s="229" t="str">
        <f t="shared" si="11"/>
        <v/>
      </c>
      <c r="X102" s="221" t="str">
        <f t="shared" si="6"/>
        <v>0</v>
      </c>
      <c r="Y102" s="221" t="str">
        <f t="shared" si="7"/>
        <v>0</v>
      </c>
      <c r="Z102" s="224"/>
      <c r="AA102" s="138"/>
      <c r="AB102" s="224"/>
    </row>
    <row r="103" spans="2:28" x14ac:dyDescent="0.2">
      <c r="U103" s="221"/>
      <c r="V103" s="221"/>
      <c r="W103" s="221"/>
      <c r="X103" s="221" t="str">
        <f t="shared" si="6"/>
        <v>0</v>
      </c>
      <c r="Y103" s="221" t="str">
        <f t="shared" si="7"/>
        <v>0</v>
      </c>
      <c r="Z103" s="224"/>
      <c r="AA103" s="224"/>
      <c r="AB103" s="224"/>
    </row>
    <row r="104" spans="2:28" x14ac:dyDescent="0.2">
      <c r="U104" s="221"/>
      <c r="V104" s="221"/>
      <c r="W104" s="221"/>
      <c r="X104" s="221"/>
      <c r="Y104" s="221"/>
      <c r="Z104" s="224"/>
      <c r="AA104" s="224"/>
      <c r="AB104" s="224"/>
    </row>
  </sheetData>
  <conditionalFormatting sqref="A105:Y111">
    <cfRule type="cellIs" dxfId="1" priority="1" operator="equal">
      <formula>"f"</formula>
    </cfRule>
  </conditionalFormatting>
  <pageMargins left="0.35433070866141736" right="0.23622047244094491" top="0.59055118110236227" bottom="0.62992125984251968" header="0.27559055118110237" footer="0.47244094488188981"/>
  <pageSetup paperSize="9" orientation="portrait" r:id="rId1"/>
  <headerFooter alignWithMargins="0">
    <oddFooter>&amp;CErstellt von Olaf Niemann &amp;D&amp;RSeite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7</vt:i4>
      </vt:variant>
    </vt:vector>
  </HeadingPairs>
  <TitlesOfParts>
    <vt:vector size="20" baseType="lpstr">
      <vt:lpstr>Ausschreibung</vt:lpstr>
      <vt:lpstr>Spielplan</vt:lpstr>
      <vt:lpstr>Vorrunde A</vt:lpstr>
      <vt:lpstr>Vorrunde B</vt:lpstr>
      <vt:lpstr>Vorrunde C</vt:lpstr>
      <vt:lpstr>Vorrunde GR D</vt:lpstr>
      <vt:lpstr>ZR1</vt:lpstr>
      <vt:lpstr>ZR2</vt:lpstr>
      <vt:lpstr>BZM GR A</vt:lpstr>
      <vt:lpstr>BZM GR B</vt:lpstr>
      <vt:lpstr>LLM</vt:lpstr>
      <vt:lpstr>WM</vt:lpstr>
      <vt:lpstr>Ergebnis_Tabellen</vt:lpstr>
      <vt:lpstr>Ausschreibung!Druckbereich</vt:lpstr>
      <vt:lpstr>Spielplan!Druckbereich</vt:lpstr>
      <vt:lpstr>'BZM GR A'!Suchkriterien</vt:lpstr>
      <vt:lpstr>'BZM GR B'!Suchkriterien</vt:lpstr>
      <vt:lpstr>'Vorrunde A'!Suchkriterien</vt:lpstr>
      <vt:lpstr>'Vorrunde B'!Suchkriterien</vt:lpstr>
      <vt:lpstr>'Vorrunde C'!Suchkriterien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Unruh, Erich</dc:creator>
  <cp:lastModifiedBy>Roth, Birgit</cp:lastModifiedBy>
  <cp:lastPrinted>2017-10-16T12:22:40Z</cp:lastPrinted>
  <dcterms:created xsi:type="dcterms:W3CDTF">2008-03-18T19:27:37Z</dcterms:created>
  <dcterms:modified xsi:type="dcterms:W3CDTF">2019-06-24T05:52:20Z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-909982830</vt:i4>
  </property>
  <property fmtid="{D5CDD505-2E9C-101B-9397-08002B2CF9AE}" pid="3" name="_EmailSubject">
    <vt:lpwstr>fausti</vt:lpwstr>
  </property>
  <property fmtid="{D5CDD505-2E9C-101B-9397-08002B2CF9AE}" pid="4" name="_AuthorEmail">
    <vt:lpwstr>angeheuert@t-online.de</vt:lpwstr>
  </property>
  <property fmtid="{D5CDD505-2E9C-101B-9397-08002B2CF9AE}" pid="5" name="_AuthorEmailDisplayName">
    <vt:lpwstr>Simone Heuer</vt:lpwstr>
  </property>
  <property fmtid="{D5CDD505-2E9C-101B-9397-08002B2CF9AE}" pid="6" name="_ReviewingToolsShownOnce">
    <vt:lpwstr/>
  </property>
</Properties>
</file>