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Sportarten\Faustball\Feldrunde 2018\"/>
    </mc:Choice>
  </mc:AlternateContent>
  <bookViews>
    <workbookView xWindow="0" yWindow="0" windowWidth="28770" windowHeight="12270" tabRatio="601" activeTab="12"/>
  </bookViews>
  <sheets>
    <sheet name="Spielplan" sheetId="46" r:id="rId1"/>
    <sheet name="Abschlusstabellen" sheetId="49" r:id="rId2"/>
    <sheet name="ZR1" sheetId="55" r:id="rId3"/>
    <sheet name="ZR2" sheetId="51" r:id="rId4"/>
    <sheet name="WM&amp;LLM" sheetId="54" r:id="rId5"/>
    <sheet name="BZM Mitte" sheetId="57" r:id="rId6"/>
    <sheet name="BZM Nord" sheetId="58" r:id="rId7"/>
    <sheet name="Ausschreibung" sheetId="44" r:id="rId8"/>
    <sheet name="VR Gr. A" sheetId="59" r:id="rId9"/>
    <sheet name="VR Gr. B" sheetId="47" r:id="rId10"/>
    <sheet name="VR Gr. C" sheetId="41" r:id="rId11"/>
    <sheet name="VR Gr. D" sheetId="60" r:id="rId12"/>
    <sheet name="alt" sheetId="50" r:id="rId13"/>
  </sheets>
  <definedNames>
    <definedName name="_xlnm.Print_Area" localSheetId="0">Spielplan!$A$1:$N$50</definedName>
  </definedNames>
  <calcPr calcId="162913"/>
</workbook>
</file>

<file path=xl/calcChain.xml><?xml version="1.0" encoding="utf-8"?>
<calcChain xmlns="http://schemas.openxmlformats.org/spreadsheetml/2006/main">
  <c r="C7" i="58" l="1"/>
  <c r="C48" i="58"/>
  <c r="C7" i="57"/>
  <c r="C48" i="57"/>
  <c r="C44" i="58"/>
  <c r="C43" i="58"/>
  <c r="C42" i="58"/>
  <c r="C14" i="58"/>
  <c r="E59" i="58" s="1"/>
  <c r="C13" i="58"/>
  <c r="C36" i="58" s="1"/>
  <c r="C12" i="58"/>
  <c r="O62" i="58" s="1"/>
  <c r="C11" i="58"/>
  <c r="O68" i="58" s="1"/>
  <c r="C10" i="58"/>
  <c r="C69" i="58" s="1"/>
  <c r="C9" i="58"/>
  <c r="C68" i="58" s="1"/>
  <c r="C3" i="58"/>
  <c r="C2" i="58"/>
  <c r="C1" i="58"/>
  <c r="E71" i="58"/>
  <c r="E53" i="58"/>
  <c r="E33" i="58"/>
  <c r="E28" i="58"/>
  <c r="C28" i="58"/>
  <c r="C18" i="58"/>
  <c r="C74" i="58"/>
  <c r="C44" i="57"/>
  <c r="C43" i="57"/>
  <c r="C42" i="57"/>
  <c r="C14" i="57"/>
  <c r="O34" i="57" s="1"/>
  <c r="C13" i="57"/>
  <c r="E71" i="57" s="1"/>
  <c r="C12" i="57"/>
  <c r="O57" i="57" s="1"/>
  <c r="C11" i="57"/>
  <c r="C63" i="57" s="1"/>
  <c r="C10" i="57"/>
  <c r="C69" i="57" s="1"/>
  <c r="C9" i="57"/>
  <c r="E39" i="57" s="1"/>
  <c r="C3" i="57"/>
  <c r="C2" i="57"/>
  <c r="C1" i="57"/>
  <c r="E18" i="57" l="1"/>
  <c r="C21" i="57"/>
  <c r="E22" i="57"/>
  <c r="E25" i="57"/>
  <c r="O27" i="57"/>
  <c r="C30" i="57"/>
  <c r="E31" i="57"/>
  <c r="O33" i="57"/>
  <c r="C36" i="57"/>
  <c r="E37" i="57"/>
  <c r="O39" i="57"/>
  <c r="C54" i="57"/>
  <c r="O56" i="57"/>
  <c r="E59" i="57"/>
  <c r="C62" i="57"/>
  <c r="E63" i="57"/>
  <c r="O65" i="57"/>
  <c r="C68" i="57"/>
  <c r="E69" i="57"/>
  <c r="O71" i="57"/>
  <c r="C74" i="57"/>
  <c r="O19" i="57"/>
  <c r="O19" i="58"/>
  <c r="O25" i="58"/>
  <c r="O31" i="58"/>
  <c r="O37" i="58"/>
  <c r="O59" i="57"/>
  <c r="O57" i="58"/>
  <c r="O63" i="58"/>
  <c r="O69" i="58"/>
  <c r="O18" i="57"/>
  <c r="E21" i="57"/>
  <c r="C24" i="57"/>
  <c r="O25" i="57"/>
  <c r="C28" i="57"/>
  <c r="E30" i="57"/>
  <c r="O31" i="57"/>
  <c r="C34" i="57"/>
  <c r="E36" i="57"/>
  <c r="O37" i="57"/>
  <c r="C53" i="57"/>
  <c r="E54" i="57"/>
  <c r="C57" i="57"/>
  <c r="C60" i="57"/>
  <c r="E62" i="57"/>
  <c r="O63" i="57"/>
  <c r="C66" i="57"/>
  <c r="E68" i="57"/>
  <c r="O69" i="57"/>
  <c r="C72" i="57"/>
  <c r="E74" i="57"/>
  <c r="C22" i="58"/>
  <c r="C37" i="58"/>
  <c r="O22" i="57"/>
  <c r="O21" i="58"/>
  <c r="O27" i="58"/>
  <c r="O33" i="58"/>
  <c r="O39" i="58"/>
  <c r="O53" i="58"/>
  <c r="O59" i="58"/>
  <c r="O65" i="58"/>
  <c r="O71" i="58"/>
  <c r="C19" i="57"/>
  <c r="O21" i="57"/>
  <c r="E24" i="57"/>
  <c r="C27" i="57"/>
  <c r="E28" i="57"/>
  <c r="O30" i="57"/>
  <c r="C33" i="57"/>
  <c r="E34" i="57"/>
  <c r="O36" i="57"/>
  <c r="C39" i="57"/>
  <c r="E53" i="57"/>
  <c r="C56" i="57"/>
  <c r="E57" i="57"/>
  <c r="E60" i="57"/>
  <c r="O62" i="57"/>
  <c r="C65" i="57"/>
  <c r="E66" i="57"/>
  <c r="O68" i="57"/>
  <c r="C71" i="57"/>
  <c r="E72" i="57"/>
  <c r="O74" i="57"/>
  <c r="O24" i="57"/>
  <c r="O22" i="58"/>
  <c r="O28" i="58"/>
  <c r="O34" i="58"/>
  <c r="O54" i="57"/>
  <c r="O54" i="58"/>
  <c r="O60" i="58"/>
  <c r="O66" i="58"/>
  <c r="O72" i="58"/>
  <c r="C18" i="57"/>
  <c r="E19" i="57"/>
  <c r="C22" i="57"/>
  <c r="C25" i="57"/>
  <c r="E27" i="57"/>
  <c r="O28" i="57"/>
  <c r="C31" i="57"/>
  <c r="E33" i="57"/>
  <c r="C37" i="57"/>
  <c r="O53" i="57"/>
  <c r="E56" i="57"/>
  <c r="C59" i="57"/>
  <c r="O60" i="57"/>
  <c r="E65" i="57"/>
  <c r="O66" i="57"/>
  <c r="O72" i="57"/>
  <c r="O18" i="58"/>
  <c r="O24" i="58"/>
  <c r="O30" i="58"/>
  <c r="O36" i="58"/>
  <c r="O56" i="58"/>
  <c r="O74" i="58"/>
  <c r="E18" i="58"/>
  <c r="C63" i="58"/>
  <c r="C71" i="58"/>
  <c r="E22" i="58"/>
  <c r="E34" i="58"/>
  <c r="E60" i="58"/>
  <c r="C53" i="58"/>
  <c r="E72" i="58"/>
  <c r="E63" i="58"/>
  <c r="C25" i="58"/>
  <c r="E36" i="58"/>
  <c r="C57" i="58"/>
  <c r="C56" i="58"/>
  <c r="E31" i="58"/>
  <c r="E24" i="58"/>
  <c r="E56" i="58"/>
  <c r="C72" i="58"/>
  <c r="E25" i="58"/>
  <c r="E37" i="58"/>
  <c r="C65" i="58"/>
  <c r="C34" i="58"/>
  <c r="E69" i="58"/>
  <c r="C19" i="58"/>
  <c r="E27" i="58"/>
  <c r="C31" i="58"/>
  <c r="E39" i="58"/>
  <c r="C54" i="58"/>
  <c r="E62" i="58"/>
  <c r="C66" i="58"/>
  <c r="E74" i="58"/>
  <c r="C21" i="58"/>
  <c r="C33" i="58"/>
  <c r="E21" i="58"/>
  <c r="C60" i="58"/>
  <c r="E68" i="58"/>
  <c r="C30" i="58"/>
  <c r="E30" i="58"/>
  <c r="E65" i="58"/>
  <c r="C27" i="58"/>
  <c r="C39" i="58"/>
  <c r="E57" i="58"/>
  <c r="C62" i="58"/>
  <c r="E19" i="58"/>
  <c r="C24" i="58"/>
  <c r="E54" i="58"/>
  <c r="C59" i="58"/>
  <c r="E66" i="58"/>
  <c r="C48" i="60" l="1"/>
  <c r="C46" i="60"/>
  <c r="C43" i="60"/>
  <c r="C42" i="60"/>
  <c r="C5" i="60"/>
  <c r="C2" i="60"/>
  <c r="C1" i="60"/>
  <c r="C14" i="60"/>
  <c r="C72" i="60"/>
  <c r="C13" i="60"/>
  <c r="E68" i="60"/>
  <c r="C12" i="60"/>
  <c r="E69" i="60"/>
  <c r="C11" i="60"/>
  <c r="E22" i="60"/>
  <c r="C10" i="60"/>
  <c r="C9" i="60"/>
  <c r="V83" i="60"/>
  <c r="T83" i="60"/>
  <c r="R83" i="60"/>
  <c r="P83" i="60"/>
  <c r="C83" i="60"/>
  <c r="V82" i="60"/>
  <c r="T82" i="60"/>
  <c r="R82" i="60"/>
  <c r="P82" i="60"/>
  <c r="V81" i="60"/>
  <c r="T81" i="60"/>
  <c r="R81" i="60"/>
  <c r="P81" i="60"/>
  <c r="C81" i="60"/>
  <c r="V80" i="60"/>
  <c r="T80" i="60"/>
  <c r="R80" i="60"/>
  <c r="P80" i="60"/>
  <c r="V79" i="60"/>
  <c r="T79" i="60"/>
  <c r="R79" i="60"/>
  <c r="P79" i="60"/>
  <c r="V78" i="60"/>
  <c r="T78" i="60"/>
  <c r="R78" i="60"/>
  <c r="P78" i="60"/>
  <c r="Z74" i="60"/>
  <c r="X74" i="60"/>
  <c r="Z72" i="60"/>
  <c r="X72" i="60"/>
  <c r="Z71" i="60"/>
  <c r="X71" i="60"/>
  <c r="Z69" i="60"/>
  <c r="X69" i="60"/>
  <c r="Z68" i="60"/>
  <c r="X68" i="60"/>
  <c r="Z66" i="60"/>
  <c r="X66" i="60"/>
  <c r="C66" i="60"/>
  <c r="Z65" i="60"/>
  <c r="X65" i="60"/>
  <c r="E65" i="60"/>
  <c r="Z63" i="60"/>
  <c r="X63" i="60"/>
  <c r="Z62" i="60"/>
  <c r="X62" i="60"/>
  <c r="E62" i="60"/>
  <c r="Z60" i="60"/>
  <c r="X60" i="60"/>
  <c r="C60" i="60"/>
  <c r="Z59" i="60"/>
  <c r="X59" i="60"/>
  <c r="E59" i="60"/>
  <c r="Z57" i="60"/>
  <c r="X57" i="60"/>
  <c r="Z56" i="60"/>
  <c r="X56" i="60"/>
  <c r="E56" i="60"/>
  <c r="Z54" i="60"/>
  <c r="X54" i="60"/>
  <c r="Z53" i="60"/>
  <c r="X53" i="60"/>
  <c r="A53" i="60"/>
  <c r="Z39" i="60"/>
  <c r="X39" i="60"/>
  <c r="Z37" i="60"/>
  <c r="X37" i="60"/>
  <c r="E37" i="60"/>
  <c r="Z36" i="60"/>
  <c r="X36" i="60"/>
  <c r="C36" i="60"/>
  <c r="Z34" i="60"/>
  <c r="X34" i="60"/>
  <c r="Z33" i="60"/>
  <c r="X33" i="60"/>
  <c r="C33" i="60"/>
  <c r="Z31" i="60"/>
  <c r="X31" i="60"/>
  <c r="Z30" i="60"/>
  <c r="X30" i="60"/>
  <c r="E30" i="60"/>
  <c r="Z28" i="60"/>
  <c r="X28" i="60"/>
  <c r="Z27" i="60"/>
  <c r="X27" i="60"/>
  <c r="Z25" i="60"/>
  <c r="X25" i="60"/>
  <c r="E25" i="60"/>
  <c r="Z24" i="60"/>
  <c r="X24" i="60"/>
  <c r="C24" i="60"/>
  <c r="Z22" i="60"/>
  <c r="X22" i="60"/>
  <c r="Z21" i="60"/>
  <c r="X21" i="60"/>
  <c r="E21" i="60"/>
  <c r="Z19" i="60"/>
  <c r="X19" i="60"/>
  <c r="Z18" i="60"/>
  <c r="X18" i="60"/>
  <c r="E31" i="60"/>
  <c r="E57" i="60"/>
  <c r="C7" i="60"/>
  <c r="A18" i="60"/>
  <c r="C14" i="59"/>
  <c r="C13" i="59"/>
  <c r="O53" i="59" s="1"/>
  <c r="C12" i="59"/>
  <c r="O37" i="59"/>
  <c r="C11" i="59"/>
  <c r="C57" i="59" s="1"/>
  <c r="C10" i="59"/>
  <c r="C53" i="59"/>
  <c r="C9" i="59"/>
  <c r="C46" i="59"/>
  <c r="A53" i="59" s="1"/>
  <c r="C43" i="59"/>
  <c r="C42" i="59"/>
  <c r="C48" i="59"/>
  <c r="C7" i="59"/>
  <c r="C5" i="59"/>
  <c r="C2" i="59"/>
  <c r="C1" i="59"/>
  <c r="V83" i="59"/>
  <c r="T83" i="59"/>
  <c r="R83" i="59"/>
  <c r="P83" i="59"/>
  <c r="C83" i="59"/>
  <c r="V82" i="59"/>
  <c r="T82" i="59"/>
  <c r="R82" i="59"/>
  <c r="P82" i="59"/>
  <c r="V81" i="59"/>
  <c r="T81" i="59"/>
  <c r="R81" i="59"/>
  <c r="P81" i="59"/>
  <c r="C81" i="59"/>
  <c r="V80" i="59"/>
  <c r="T80" i="59"/>
  <c r="R80" i="59"/>
  <c r="P80" i="59"/>
  <c r="V79" i="59"/>
  <c r="T79" i="59"/>
  <c r="R79" i="59"/>
  <c r="P79" i="59"/>
  <c r="C79" i="59"/>
  <c r="V78" i="59"/>
  <c r="T78" i="59"/>
  <c r="R78" i="59"/>
  <c r="P78" i="59"/>
  <c r="Z74" i="59"/>
  <c r="X74" i="59"/>
  <c r="Z72" i="59"/>
  <c r="X72" i="59"/>
  <c r="O72" i="59"/>
  <c r="C72" i="59"/>
  <c r="Z71" i="59"/>
  <c r="X71" i="59"/>
  <c r="Z69" i="59"/>
  <c r="X69" i="59"/>
  <c r="O69" i="59"/>
  <c r="E69" i="59"/>
  <c r="Z68" i="59"/>
  <c r="X68" i="59"/>
  <c r="Z66" i="59"/>
  <c r="X66" i="59"/>
  <c r="C66" i="59"/>
  <c r="Z65" i="59"/>
  <c r="X65" i="59"/>
  <c r="E65" i="59"/>
  <c r="C65" i="59"/>
  <c r="Z63" i="59"/>
  <c r="X63" i="59"/>
  <c r="Z62" i="59"/>
  <c r="X62" i="59"/>
  <c r="O62" i="59"/>
  <c r="E62" i="59"/>
  <c r="Z60" i="59"/>
  <c r="X60" i="59"/>
  <c r="Z59" i="59"/>
  <c r="X59" i="59"/>
  <c r="E59" i="59"/>
  <c r="Z57" i="59"/>
  <c r="X57" i="59"/>
  <c r="Z56" i="59"/>
  <c r="X56" i="59"/>
  <c r="E56" i="59"/>
  <c r="C56" i="59"/>
  <c r="Z54" i="59"/>
  <c r="X54" i="59"/>
  <c r="Z53" i="59"/>
  <c r="X53" i="59"/>
  <c r="Z39" i="59"/>
  <c r="X39" i="59"/>
  <c r="O39" i="59"/>
  <c r="Z37" i="59"/>
  <c r="X37" i="59"/>
  <c r="E37" i="59"/>
  <c r="Z36" i="59"/>
  <c r="X36" i="59"/>
  <c r="C36" i="59"/>
  <c r="Z34" i="59"/>
  <c r="X34" i="59"/>
  <c r="O34" i="59"/>
  <c r="Z33" i="59"/>
  <c r="X33" i="59"/>
  <c r="C33" i="59"/>
  <c r="Z31" i="59"/>
  <c r="X31" i="59"/>
  <c r="Z30" i="59"/>
  <c r="X30" i="59"/>
  <c r="E30" i="59"/>
  <c r="C30" i="59"/>
  <c r="Z28" i="59"/>
  <c r="X28" i="59"/>
  <c r="Z27" i="59"/>
  <c r="X27" i="59"/>
  <c r="O27" i="59"/>
  <c r="Z25" i="59"/>
  <c r="X25" i="59"/>
  <c r="E25" i="59"/>
  <c r="Z24" i="59"/>
  <c r="X24" i="59"/>
  <c r="C24" i="59"/>
  <c r="Z22" i="59"/>
  <c r="X22" i="59"/>
  <c r="Z21" i="59"/>
  <c r="X21" i="59"/>
  <c r="E21" i="59"/>
  <c r="C21" i="59"/>
  <c r="Z19" i="59"/>
  <c r="X19" i="59"/>
  <c r="Z18" i="59"/>
  <c r="X18" i="59"/>
  <c r="O18" i="59"/>
  <c r="E18" i="59"/>
  <c r="E31" i="59"/>
  <c r="C82" i="59"/>
  <c r="A18" i="59"/>
  <c r="C14" i="51"/>
  <c r="E24" i="51" s="1"/>
  <c r="C13" i="51"/>
  <c r="E37" i="51" s="1"/>
  <c r="L21" i="51"/>
  <c r="C12" i="51"/>
  <c r="B51" i="51"/>
  <c r="C11" i="51"/>
  <c r="L37" i="51" s="1"/>
  <c r="C34" i="51"/>
  <c r="C10" i="51"/>
  <c r="L24" i="51" s="1"/>
  <c r="B49" i="51"/>
  <c r="C9" i="51"/>
  <c r="E42" i="51" s="1"/>
  <c r="E3" i="54"/>
  <c r="E2" i="54"/>
  <c r="A20" i="54" s="1"/>
  <c r="C14" i="55"/>
  <c r="L40" i="55" s="1"/>
  <c r="C13" i="55"/>
  <c r="E37" i="55" s="1"/>
  <c r="C40" i="55"/>
  <c r="C12" i="55"/>
  <c r="C39" i="55" s="1"/>
  <c r="C11" i="55"/>
  <c r="E40" i="55" s="1"/>
  <c r="C10" i="55"/>
  <c r="C36" i="55" s="1"/>
  <c r="L24" i="55"/>
  <c r="C27" i="55"/>
  <c r="C9" i="55"/>
  <c r="C25" i="55" s="1"/>
  <c r="C14" i="41"/>
  <c r="C72" i="41"/>
  <c r="C13" i="41"/>
  <c r="C12" i="41"/>
  <c r="C59" i="41" s="1"/>
  <c r="C11" i="41"/>
  <c r="C71" i="41" s="1"/>
  <c r="C10" i="41"/>
  <c r="E60" i="41" s="1"/>
  <c r="C14" i="47"/>
  <c r="C56" i="47" s="1"/>
  <c r="C13" i="47"/>
  <c r="E68" i="47" s="1"/>
  <c r="C36" i="47"/>
  <c r="C12" i="47"/>
  <c r="C81" i="47"/>
  <c r="C11" i="47"/>
  <c r="E66" i="47"/>
  <c r="E36" i="47"/>
  <c r="C10" i="47"/>
  <c r="C28" i="47" s="1"/>
  <c r="E1" i="54"/>
  <c r="G34" i="54"/>
  <c r="F34" i="54"/>
  <c r="E34" i="54"/>
  <c r="G33" i="54"/>
  <c r="F33" i="54"/>
  <c r="E33" i="54"/>
  <c r="G32" i="54"/>
  <c r="F32" i="54"/>
  <c r="E32" i="54"/>
  <c r="G30" i="54"/>
  <c r="F30" i="54"/>
  <c r="E30" i="54"/>
  <c r="G29" i="54"/>
  <c r="F29" i="54"/>
  <c r="E29" i="54"/>
  <c r="G28" i="54"/>
  <c r="F28" i="54"/>
  <c r="E28" i="54"/>
  <c r="G26" i="54"/>
  <c r="F26" i="54"/>
  <c r="E26" i="54"/>
  <c r="G25" i="54"/>
  <c r="F25" i="54"/>
  <c r="E25" i="54"/>
  <c r="G24" i="54"/>
  <c r="F24" i="54"/>
  <c r="E24" i="54"/>
  <c r="G22" i="54"/>
  <c r="F22" i="54"/>
  <c r="E22" i="54"/>
  <c r="G21" i="54"/>
  <c r="F21" i="54"/>
  <c r="E21" i="54"/>
  <c r="G20" i="54"/>
  <c r="F20" i="54"/>
  <c r="E20" i="54"/>
  <c r="C1" i="50"/>
  <c r="C2" i="50"/>
  <c r="C5" i="50"/>
  <c r="C20" i="50"/>
  <c r="E20" i="50"/>
  <c r="F20" i="50"/>
  <c r="C21" i="50"/>
  <c r="E21" i="50"/>
  <c r="F21" i="50"/>
  <c r="C23" i="50"/>
  <c r="E23" i="50"/>
  <c r="F23" i="50"/>
  <c r="C24" i="50"/>
  <c r="E24" i="50"/>
  <c r="F24" i="50"/>
  <c r="C26" i="50"/>
  <c r="E26" i="50"/>
  <c r="F26" i="50"/>
  <c r="C27" i="50"/>
  <c r="E27" i="50"/>
  <c r="F27" i="50"/>
  <c r="C5" i="51"/>
  <c r="A21" i="51" s="1"/>
  <c r="C5" i="55"/>
  <c r="A21" i="55"/>
  <c r="C8" i="55"/>
  <c r="C8" i="51"/>
  <c r="C2" i="51"/>
  <c r="C1" i="51"/>
  <c r="W53" i="51"/>
  <c r="U53" i="51"/>
  <c r="S53" i="51"/>
  <c r="Q53" i="51"/>
  <c r="O53" i="51"/>
  <c r="M53" i="51"/>
  <c r="B53" i="51"/>
  <c r="W52" i="51"/>
  <c r="U52" i="51"/>
  <c r="S52" i="51"/>
  <c r="Q52" i="51"/>
  <c r="O52" i="51"/>
  <c r="M52" i="51"/>
  <c r="W51" i="51"/>
  <c r="U51" i="51"/>
  <c r="S51" i="51"/>
  <c r="Q51" i="51"/>
  <c r="O51" i="51"/>
  <c r="M51" i="51"/>
  <c r="W50" i="51"/>
  <c r="U50" i="51"/>
  <c r="S50" i="51"/>
  <c r="Q50" i="51"/>
  <c r="O50" i="51"/>
  <c r="M50" i="51"/>
  <c r="M55" i="51" s="1"/>
  <c r="W49" i="51"/>
  <c r="U49" i="51"/>
  <c r="S49" i="51"/>
  <c r="Q49" i="51"/>
  <c r="O49" i="51"/>
  <c r="M49" i="51"/>
  <c r="W48" i="51"/>
  <c r="W55" i="51" s="1"/>
  <c r="Y48" i="51"/>
  <c r="U48" i="51"/>
  <c r="U55" i="51" s="1"/>
  <c r="S48" i="51"/>
  <c r="S55" i="51"/>
  <c r="Q48" i="51"/>
  <c r="Q55" i="51" s="1"/>
  <c r="O48" i="51"/>
  <c r="O55" i="51"/>
  <c r="M48" i="51"/>
  <c r="B48" i="51"/>
  <c r="W42" i="51"/>
  <c r="Y42" i="51"/>
  <c r="U42" i="51"/>
  <c r="I53" i="51" s="1"/>
  <c r="Y41" i="51"/>
  <c r="X41" i="51"/>
  <c r="W40" i="51"/>
  <c r="I50" i="51" s="1"/>
  <c r="U40" i="51"/>
  <c r="I52" i="51" s="1"/>
  <c r="X40" i="51"/>
  <c r="E40" i="51"/>
  <c r="W39" i="51"/>
  <c r="I49" i="51"/>
  <c r="U39" i="51"/>
  <c r="X39" i="51" s="1"/>
  <c r="I51" i="51"/>
  <c r="C39" i="51"/>
  <c r="Y38" i="51"/>
  <c r="X38" i="51"/>
  <c r="W37" i="51"/>
  <c r="Y37" i="51" s="1"/>
  <c r="H52" i="51"/>
  <c r="U37" i="51"/>
  <c r="C37" i="51"/>
  <c r="W36" i="51"/>
  <c r="Y36" i="51" s="1"/>
  <c r="U36" i="51"/>
  <c r="H49" i="51"/>
  <c r="C36" i="51"/>
  <c r="Y35" i="51"/>
  <c r="X35" i="51"/>
  <c r="W34" i="51"/>
  <c r="Y34" i="51" s="1"/>
  <c r="G53" i="51"/>
  <c r="U34" i="51"/>
  <c r="X34" i="51"/>
  <c r="H50" i="51"/>
  <c r="L34" i="51"/>
  <c r="E34" i="51"/>
  <c r="W33" i="51"/>
  <c r="H48" i="51" s="1"/>
  <c r="Y33" i="51"/>
  <c r="U33" i="51"/>
  <c r="X33" i="51"/>
  <c r="L33" i="51"/>
  <c r="C33" i="51"/>
  <c r="Y32" i="51"/>
  <c r="X32" i="51"/>
  <c r="W31" i="51"/>
  <c r="U31" i="51"/>
  <c r="X31" i="51" s="1"/>
  <c r="C31" i="51"/>
  <c r="W30" i="51"/>
  <c r="G50" i="51" s="1"/>
  <c r="U30" i="51"/>
  <c r="G49" i="51"/>
  <c r="E30" i="51"/>
  <c r="C30" i="51"/>
  <c r="Y29" i="51"/>
  <c r="X29" i="51"/>
  <c r="W28" i="51"/>
  <c r="U28" i="51"/>
  <c r="F53" i="51"/>
  <c r="X28" i="51"/>
  <c r="L28" i="51"/>
  <c r="E28" i="51"/>
  <c r="C28" i="51"/>
  <c r="W27" i="51"/>
  <c r="U27" i="51"/>
  <c r="F49" i="51" s="1"/>
  <c r="C27" i="51"/>
  <c r="Y26" i="51"/>
  <c r="X26" i="51"/>
  <c r="W25" i="51"/>
  <c r="Y25" i="51"/>
  <c r="U25" i="51"/>
  <c r="X25" i="51" s="1"/>
  <c r="W24" i="51"/>
  <c r="E53" i="51"/>
  <c r="U24" i="51"/>
  <c r="X24" i="51" s="1"/>
  <c r="Y23" i="51"/>
  <c r="X23" i="51"/>
  <c r="W22" i="51"/>
  <c r="E51" i="51" s="1"/>
  <c r="U22" i="51"/>
  <c r="E50" i="51"/>
  <c r="X22" i="51"/>
  <c r="E22" i="51"/>
  <c r="C22" i="51"/>
  <c r="W21" i="51"/>
  <c r="E49" i="51"/>
  <c r="U21" i="51"/>
  <c r="E48" i="51" s="1"/>
  <c r="E21" i="51"/>
  <c r="S53" i="55"/>
  <c r="Q53" i="55"/>
  <c r="S52" i="55"/>
  <c r="Q52" i="55"/>
  <c r="S51" i="55"/>
  <c r="Q51" i="55"/>
  <c r="S50" i="55"/>
  <c r="Q50" i="55"/>
  <c r="S49" i="55"/>
  <c r="Q49" i="55"/>
  <c r="S48" i="55"/>
  <c r="S55" i="55" s="1"/>
  <c r="Q48" i="55"/>
  <c r="C2" i="55"/>
  <c r="C1" i="55"/>
  <c r="O53" i="55"/>
  <c r="M53" i="55"/>
  <c r="B53" i="55"/>
  <c r="O52" i="55"/>
  <c r="M52" i="55"/>
  <c r="O51" i="55"/>
  <c r="M51" i="55"/>
  <c r="O50" i="55"/>
  <c r="M50" i="55"/>
  <c r="O49" i="55"/>
  <c r="M49" i="55"/>
  <c r="B49" i="55"/>
  <c r="O48" i="55"/>
  <c r="O55" i="55"/>
  <c r="M48" i="55"/>
  <c r="W42" i="55"/>
  <c r="U42" i="55"/>
  <c r="I53" i="55" s="1"/>
  <c r="X42" i="55"/>
  <c r="L42" i="55"/>
  <c r="Y41" i="55"/>
  <c r="X41" i="55"/>
  <c r="W40" i="55"/>
  <c r="Y40" i="55" s="1"/>
  <c r="I50" i="55"/>
  <c r="U40" i="55"/>
  <c r="I52" i="55" s="1"/>
  <c r="W39" i="55"/>
  <c r="I49" i="55"/>
  <c r="U39" i="55"/>
  <c r="I51" i="55" s="1"/>
  <c r="E39" i="55"/>
  <c r="Y38" i="55"/>
  <c r="X38" i="55"/>
  <c r="W37" i="55"/>
  <c r="H52" i="55"/>
  <c r="U37" i="55"/>
  <c r="X37" i="55"/>
  <c r="W36" i="55"/>
  <c r="Y36" i="55"/>
  <c r="H53" i="55"/>
  <c r="U36" i="55"/>
  <c r="X36" i="55" s="1"/>
  <c r="Y35" i="55"/>
  <c r="X35" i="55"/>
  <c r="W34" i="55"/>
  <c r="Y34" i="55"/>
  <c r="G53" i="55"/>
  <c r="U34" i="55"/>
  <c r="H50" i="55" s="1"/>
  <c r="W33" i="55"/>
  <c r="H48" i="55"/>
  <c r="Y33" i="55"/>
  <c r="U33" i="55"/>
  <c r="Y32" i="55"/>
  <c r="X32" i="55"/>
  <c r="W31" i="55"/>
  <c r="G48" i="55" s="1"/>
  <c r="U31" i="55"/>
  <c r="G51" i="55"/>
  <c r="W30" i="55"/>
  <c r="G50" i="55" s="1"/>
  <c r="U30" i="55"/>
  <c r="C30" i="55"/>
  <c r="Y29" i="55"/>
  <c r="X29" i="55"/>
  <c r="W28" i="55"/>
  <c r="U28" i="55"/>
  <c r="F53" i="55" s="1"/>
  <c r="C28" i="55"/>
  <c r="W27" i="55"/>
  <c r="U27" i="55"/>
  <c r="F49" i="55"/>
  <c r="Y26" i="55"/>
  <c r="X26" i="55"/>
  <c r="W25" i="55"/>
  <c r="Y25" i="55"/>
  <c r="F50" i="55"/>
  <c r="U25" i="55"/>
  <c r="X25" i="55" s="1"/>
  <c r="W24" i="55"/>
  <c r="Y24" i="55"/>
  <c r="U24" i="55"/>
  <c r="X24" i="55"/>
  <c r="E52" i="55"/>
  <c r="E24" i="55"/>
  <c r="Y23" i="55"/>
  <c r="X23" i="55"/>
  <c r="W22" i="55"/>
  <c r="E51" i="55" s="1"/>
  <c r="Y22" i="55"/>
  <c r="U22" i="55"/>
  <c r="L22" i="55"/>
  <c r="W21" i="55"/>
  <c r="E49" i="55" s="1"/>
  <c r="U21" i="55"/>
  <c r="G52" i="51"/>
  <c r="X21" i="51"/>
  <c r="X27" i="51"/>
  <c r="X30" i="51"/>
  <c r="Y40" i="51"/>
  <c r="X42" i="51"/>
  <c r="H53" i="51"/>
  <c r="Y21" i="51"/>
  <c r="Y24" i="51"/>
  <c r="Y39" i="51"/>
  <c r="W51" i="55"/>
  <c r="X39" i="55"/>
  <c r="U50" i="55"/>
  <c r="Y39" i="55"/>
  <c r="U53" i="55"/>
  <c r="W52" i="55"/>
  <c r="W48" i="55"/>
  <c r="Y48" i="55"/>
  <c r="U49" i="55"/>
  <c r="W53" i="55"/>
  <c r="U52" i="55"/>
  <c r="W50" i="55"/>
  <c r="U51" i="55"/>
  <c r="W49" i="55"/>
  <c r="W55" i="55" s="1"/>
  <c r="U48" i="55"/>
  <c r="G20" i="49"/>
  <c r="C20" i="49"/>
  <c r="C48" i="41"/>
  <c r="C46" i="41"/>
  <c r="A53" i="41"/>
  <c r="C43" i="41"/>
  <c r="C42" i="41"/>
  <c r="C7" i="41"/>
  <c r="C5" i="41"/>
  <c r="A18" i="41"/>
  <c r="C2" i="41"/>
  <c r="C1" i="41"/>
  <c r="C48" i="47"/>
  <c r="C46" i="47"/>
  <c r="A53" i="47" s="1"/>
  <c r="C43" i="47"/>
  <c r="C42" i="47"/>
  <c r="C7" i="47"/>
  <c r="C5" i="47"/>
  <c r="A18" i="47"/>
  <c r="C2" i="47"/>
  <c r="C1" i="47"/>
  <c r="Z74" i="41"/>
  <c r="X74" i="41"/>
  <c r="Z72" i="41"/>
  <c r="X72" i="41"/>
  <c r="Z71" i="41"/>
  <c r="X71" i="41"/>
  <c r="Z69" i="41"/>
  <c r="X69" i="41"/>
  <c r="Z68" i="41"/>
  <c r="X68" i="41"/>
  <c r="Z66" i="41"/>
  <c r="X66" i="41"/>
  <c r="Z65" i="41"/>
  <c r="X65" i="41"/>
  <c r="Z63" i="41"/>
  <c r="X63" i="41"/>
  <c r="Z62" i="41"/>
  <c r="X62" i="41"/>
  <c r="Z60" i="41"/>
  <c r="X60" i="41"/>
  <c r="Z59" i="41"/>
  <c r="X59" i="41"/>
  <c r="Z57" i="41"/>
  <c r="X57" i="41"/>
  <c r="Z56" i="41"/>
  <c r="X56" i="41"/>
  <c r="Z54" i="41"/>
  <c r="X54" i="41"/>
  <c r="Z53" i="41"/>
  <c r="X53" i="41"/>
  <c r="Z74" i="47"/>
  <c r="X74" i="47"/>
  <c r="Z72" i="47"/>
  <c r="X72" i="47"/>
  <c r="Z71" i="47"/>
  <c r="X71" i="47"/>
  <c r="Z69" i="47"/>
  <c r="X69" i="47"/>
  <c r="Z68" i="47"/>
  <c r="X68" i="47"/>
  <c r="Z66" i="47"/>
  <c r="X66" i="47"/>
  <c r="Z65" i="47"/>
  <c r="X65" i="47"/>
  <c r="Z63" i="47"/>
  <c r="X63" i="47"/>
  <c r="Z62" i="47"/>
  <c r="X62" i="47"/>
  <c r="Z60" i="47"/>
  <c r="X60" i="47"/>
  <c r="Z59" i="47"/>
  <c r="X59" i="47"/>
  <c r="Z57" i="47"/>
  <c r="X57" i="47"/>
  <c r="Z56" i="47"/>
  <c r="X56" i="47"/>
  <c r="Z54" i="47"/>
  <c r="X54" i="47"/>
  <c r="Z53" i="47"/>
  <c r="X53" i="47"/>
  <c r="C9" i="41"/>
  <c r="E27" i="41"/>
  <c r="C9" i="47"/>
  <c r="C68" i="47"/>
  <c r="R83" i="41"/>
  <c r="P83" i="41"/>
  <c r="R82" i="41"/>
  <c r="P82" i="41"/>
  <c r="R81" i="41"/>
  <c r="P81" i="41"/>
  <c r="R80" i="41"/>
  <c r="P80" i="41"/>
  <c r="R79" i="41"/>
  <c r="P79" i="41"/>
  <c r="R78" i="41"/>
  <c r="P78" i="41"/>
  <c r="T78" i="41"/>
  <c r="V83" i="41"/>
  <c r="T83" i="41"/>
  <c r="T80" i="41"/>
  <c r="T81" i="41"/>
  <c r="V79" i="41"/>
  <c r="T79" i="41"/>
  <c r="Z39" i="41"/>
  <c r="X39" i="41"/>
  <c r="Z37" i="41"/>
  <c r="X37" i="41"/>
  <c r="Z36" i="41"/>
  <c r="X36" i="41"/>
  <c r="Z34" i="41"/>
  <c r="X34" i="41"/>
  <c r="Z33" i="41"/>
  <c r="X33" i="41"/>
  <c r="Z31" i="41"/>
  <c r="X31" i="41"/>
  <c r="Z30" i="41"/>
  <c r="X30" i="41"/>
  <c r="Z28" i="41"/>
  <c r="X28" i="41"/>
  <c r="Z27" i="41"/>
  <c r="X27" i="41"/>
  <c r="Z25" i="41"/>
  <c r="X25" i="41"/>
  <c r="Z24" i="41"/>
  <c r="X24" i="41"/>
  <c r="Z22" i="41"/>
  <c r="X22" i="41"/>
  <c r="Z21" i="41"/>
  <c r="X21" i="41"/>
  <c r="Z19" i="41"/>
  <c r="X19" i="41"/>
  <c r="Z18" i="41"/>
  <c r="X18" i="41"/>
  <c r="T83" i="47"/>
  <c r="R83" i="47"/>
  <c r="P83" i="47"/>
  <c r="R82" i="47"/>
  <c r="P82" i="47"/>
  <c r="R81" i="47"/>
  <c r="P81" i="47"/>
  <c r="R80" i="47"/>
  <c r="P80" i="47"/>
  <c r="R79" i="47"/>
  <c r="P79" i="47"/>
  <c r="R78" i="47"/>
  <c r="P78" i="47"/>
  <c r="V82" i="47"/>
  <c r="T81" i="47"/>
  <c r="T78" i="47"/>
  <c r="V83" i="47"/>
  <c r="T80" i="47"/>
  <c r="V79" i="47"/>
  <c r="T79" i="47"/>
  <c r="Z39" i="47"/>
  <c r="X39" i="47"/>
  <c r="Z37" i="47"/>
  <c r="X37" i="47"/>
  <c r="Z36" i="47"/>
  <c r="X36" i="47"/>
  <c r="Z34" i="47"/>
  <c r="X34" i="47"/>
  <c r="Z33" i="47"/>
  <c r="X33" i="47"/>
  <c r="Z31" i="47"/>
  <c r="X31" i="47"/>
  <c r="Z30" i="47"/>
  <c r="X30" i="47"/>
  <c r="Z28" i="47"/>
  <c r="X28" i="47"/>
  <c r="Z27" i="47"/>
  <c r="X27" i="47"/>
  <c r="Z25" i="47"/>
  <c r="X25" i="47"/>
  <c r="Z24" i="47"/>
  <c r="X24" i="47"/>
  <c r="Z22" i="47"/>
  <c r="X22" i="47"/>
  <c r="Z21" i="47"/>
  <c r="X21" i="47"/>
  <c r="Z19" i="47"/>
  <c r="X19" i="47"/>
  <c r="Z18" i="47"/>
  <c r="X18" i="47"/>
  <c r="C7" i="44"/>
  <c r="V80" i="47"/>
  <c r="V80" i="41"/>
  <c r="V81" i="47"/>
  <c r="T82" i="47"/>
  <c r="V81" i="41"/>
  <c r="T82" i="41"/>
  <c r="V78" i="47"/>
  <c r="V78" i="41"/>
  <c r="V82" i="41"/>
  <c r="X30" i="55"/>
  <c r="G49" i="55"/>
  <c r="I48" i="55"/>
  <c r="Y42" i="55"/>
  <c r="Y37" i="55"/>
  <c r="Y22" i="51"/>
  <c r="F50" i="51"/>
  <c r="X31" i="55"/>
  <c r="G51" i="51"/>
  <c r="E52" i="51"/>
  <c r="E37" i="47"/>
  <c r="C24" i="47"/>
  <c r="F52" i="55"/>
  <c r="Y27" i="55"/>
  <c r="H51" i="55"/>
  <c r="X40" i="55"/>
  <c r="E48" i="55"/>
  <c r="X21" i="55"/>
  <c r="G52" i="55"/>
  <c r="X33" i="55"/>
  <c r="Y31" i="55"/>
  <c r="Q55" i="55"/>
  <c r="C28" i="41"/>
  <c r="C25" i="41"/>
  <c r="E72" i="41"/>
  <c r="C69" i="41"/>
  <c r="C37" i="41"/>
  <c r="X22" i="55"/>
  <c r="E50" i="55"/>
  <c r="X37" i="51"/>
  <c r="H51" i="51"/>
  <c r="G48" i="51"/>
  <c r="Y31" i="51"/>
  <c r="Y28" i="51"/>
  <c r="F51" i="51"/>
  <c r="M55" i="55"/>
  <c r="F52" i="51"/>
  <c r="Y27" i="51"/>
  <c r="X48" i="55"/>
  <c r="U55" i="55"/>
  <c r="F51" i="55"/>
  <c r="Y28" i="55"/>
  <c r="X36" i="51"/>
  <c r="X27" i="55"/>
  <c r="E53" i="55"/>
  <c r="I48" i="51"/>
  <c r="F48" i="51"/>
  <c r="L25" i="51"/>
  <c r="E39" i="51"/>
  <c r="L42" i="51"/>
  <c r="C33" i="55"/>
  <c r="L34" i="55"/>
  <c r="B51" i="55"/>
  <c r="E21" i="47"/>
  <c r="L25" i="55"/>
  <c r="B52" i="55"/>
  <c r="E21" i="55"/>
  <c r="E22" i="55"/>
  <c r="E28" i="55"/>
  <c r="E34" i="41"/>
  <c r="C62" i="47"/>
  <c r="C31" i="55"/>
  <c r="L28" i="55"/>
  <c r="E30" i="55"/>
  <c r="C37" i="55"/>
  <c r="C31" i="41"/>
  <c r="E36" i="41"/>
  <c r="C80" i="41"/>
  <c r="E54" i="41"/>
  <c r="E66" i="41"/>
  <c r="C57" i="41"/>
  <c r="E28" i="41"/>
  <c r="C19" i="41"/>
  <c r="C63" i="41"/>
  <c r="E22" i="41"/>
  <c r="E60" i="47"/>
  <c r="E21" i="41"/>
  <c r="E53" i="41"/>
  <c r="C60" i="47"/>
  <c r="E33" i="41"/>
  <c r="E57" i="41"/>
  <c r="E37" i="41"/>
  <c r="C56" i="41"/>
  <c r="C62" i="41"/>
  <c r="E59" i="41"/>
  <c r="E34" i="47"/>
  <c r="C25" i="47"/>
  <c r="C30" i="41"/>
  <c r="C53" i="41"/>
  <c r="C79" i="41"/>
  <c r="C74" i="41"/>
  <c r="C18" i="41"/>
  <c r="C59" i="47"/>
  <c r="E31" i="41"/>
  <c r="C68" i="41"/>
  <c r="C66" i="41"/>
  <c r="C39" i="41"/>
  <c r="E18" i="41"/>
  <c r="C78" i="41"/>
  <c r="E69" i="41"/>
  <c r="E63" i="41"/>
  <c r="C83" i="41"/>
  <c r="C24" i="41"/>
  <c r="E69" i="47"/>
  <c r="C81" i="41"/>
  <c r="C37" i="47"/>
  <c r="C53" i="47"/>
  <c r="E72" i="47"/>
  <c r="C21" i="47"/>
  <c r="C79" i="47"/>
  <c r="E24" i="47"/>
  <c r="E74" i="47"/>
  <c r="E56" i="47"/>
  <c r="E59" i="47"/>
  <c r="C69" i="47"/>
  <c r="E18" i="47"/>
  <c r="E63" i="47"/>
  <c r="C27" i="41"/>
  <c r="E74" i="41"/>
  <c r="E62" i="41"/>
  <c r="C39" i="47"/>
  <c r="C34" i="41"/>
  <c r="E31" i="47"/>
  <c r="C82" i="47"/>
  <c r="E24" i="41"/>
  <c r="E65" i="41"/>
  <c r="C54" i="41"/>
  <c r="E19" i="41"/>
  <c r="C66" i="47"/>
  <c r="C40" i="51"/>
  <c r="B52" i="51"/>
  <c r="L31" i="51"/>
  <c r="L22" i="51"/>
  <c r="C24" i="51"/>
  <c r="E27" i="51"/>
  <c r="E36" i="51"/>
  <c r="L39" i="51"/>
  <c r="L40" i="51"/>
  <c r="C42" i="51"/>
  <c r="L21" i="55"/>
  <c r="C24" i="55"/>
  <c r="L27" i="55"/>
  <c r="L33" i="55"/>
  <c r="C65" i="41"/>
  <c r="C82" i="41"/>
  <c r="E71" i="41"/>
  <c r="C33" i="41"/>
  <c r="C83" i="47"/>
  <c r="E62" i="47"/>
  <c r="C72" i="47"/>
  <c r="C27" i="47"/>
  <c r="E71" i="47"/>
  <c r="C65" i="47"/>
  <c r="E30" i="47"/>
  <c r="C33" i="47"/>
  <c r="E25" i="47"/>
  <c r="C30" i="47"/>
  <c r="E19" i="47"/>
  <c r="C54" i="47"/>
  <c r="C34" i="47"/>
  <c r="E65" i="47"/>
  <c r="C31" i="47"/>
  <c r="C71" i="47"/>
  <c r="E22" i="47"/>
  <c r="E54" i="47"/>
  <c r="C80" i="47"/>
  <c r="C63" i="47"/>
  <c r="C19" i="47"/>
  <c r="E28" i="47"/>
  <c r="C57" i="47"/>
  <c r="C25" i="59"/>
  <c r="O74" i="59"/>
  <c r="C69" i="59"/>
  <c r="E22" i="59"/>
  <c r="C37" i="59"/>
  <c r="E34" i="59"/>
  <c r="E74" i="59"/>
  <c r="C60" i="59"/>
  <c r="E60" i="59"/>
  <c r="O65" i="59"/>
  <c r="C68" i="59"/>
  <c r="C28" i="59"/>
  <c r="O56" i="59"/>
  <c r="C59" i="59"/>
  <c r="C19" i="59"/>
  <c r="C31" i="59"/>
  <c r="E71" i="59"/>
  <c r="C80" i="59"/>
  <c r="E19" i="59"/>
  <c r="C27" i="59"/>
  <c r="O36" i="59"/>
  <c r="C39" i="59"/>
  <c r="E54" i="59"/>
  <c r="C62" i="59"/>
  <c r="O30" i="59"/>
  <c r="E72" i="59"/>
  <c r="C63" i="59"/>
  <c r="O21" i="59"/>
  <c r="E28" i="59"/>
  <c r="O33" i="59"/>
  <c r="E63" i="59"/>
  <c r="E24" i="59"/>
  <c r="O28" i="59"/>
  <c r="E36" i="59"/>
  <c r="C54" i="59"/>
  <c r="O63" i="59"/>
  <c r="C22" i="59"/>
  <c r="E27" i="59"/>
  <c r="O31" i="59"/>
  <c r="C34" i="59"/>
  <c r="E39" i="59"/>
  <c r="O66" i="59"/>
  <c r="C65" i="60"/>
  <c r="C21" i="60"/>
  <c r="C56" i="60"/>
  <c r="E53" i="60"/>
  <c r="E33" i="60"/>
  <c r="C71" i="60"/>
  <c r="C19" i="60"/>
  <c r="E24" i="60"/>
  <c r="C54" i="60"/>
  <c r="E71" i="60"/>
  <c r="C80" i="60"/>
  <c r="E19" i="60"/>
  <c r="C27" i="60"/>
  <c r="C39" i="60"/>
  <c r="E54" i="60"/>
  <c r="C62" i="60"/>
  <c r="C74" i="60"/>
  <c r="C68" i="60"/>
  <c r="C63" i="60"/>
  <c r="C78" i="60"/>
  <c r="E28" i="60"/>
  <c r="C59" i="60"/>
  <c r="C22" i="60"/>
  <c r="E27" i="60"/>
  <c r="C34" i="60"/>
  <c r="E39" i="60"/>
  <c r="E74" i="60"/>
  <c r="C82" i="60"/>
  <c r="C18" i="60"/>
  <c r="C30" i="60"/>
  <c r="F48" i="55" l="1"/>
  <c r="X28" i="55"/>
  <c r="Y30" i="55"/>
  <c r="H49" i="55"/>
  <c r="Y30" i="51"/>
  <c r="X48" i="51"/>
  <c r="O33" i="47"/>
  <c r="O68" i="47"/>
  <c r="O25" i="47"/>
  <c r="O60" i="47"/>
  <c r="O54" i="41"/>
  <c r="O69" i="41"/>
  <c r="O34" i="41"/>
  <c r="O19" i="41"/>
  <c r="E27" i="55"/>
  <c r="E68" i="59"/>
  <c r="C79" i="60"/>
  <c r="O74" i="60"/>
  <c r="O56" i="60"/>
  <c r="O21" i="60"/>
  <c r="O66" i="60"/>
  <c r="O39" i="60"/>
  <c r="O31" i="60"/>
  <c r="O22" i="60"/>
  <c r="O62" i="60"/>
  <c r="O72" i="60"/>
  <c r="O27" i="60"/>
  <c r="O37" i="60"/>
  <c r="O57" i="60"/>
  <c r="O34" i="60"/>
  <c r="O54" i="60"/>
  <c r="O19" i="60"/>
  <c r="O69" i="60"/>
  <c r="O71" i="41"/>
  <c r="O65" i="41"/>
  <c r="O59" i="41"/>
  <c r="O36" i="41"/>
  <c r="O30" i="41"/>
  <c r="O24" i="41"/>
  <c r="Y21" i="55"/>
  <c r="X34" i="55"/>
  <c r="O21" i="47"/>
  <c r="O39" i="47"/>
  <c r="O74" i="47"/>
  <c r="O56" i="47"/>
  <c r="O31" i="47"/>
  <c r="O66" i="47"/>
  <c r="O53" i="47"/>
  <c r="O28" i="47"/>
  <c r="O63" i="47"/>
  <c r="O18" i="47"/>
  <c r="O66" i="41"/>
  <c r="O31" i="41"/>
  <c r="O21" i="41"/>
  <c r="O74" i="41"/>
  <c r="O56" i="41"/>
  <c r="O39" i="41"/>
  <c r="O72" i="41"/>
  <c r="O37" i="41"/>
  <c r="O22" i="41"/>
  <c r="O57" i="41"/>
  <c r="O62" i="41"/>
  <c r="O27" i="41"/>
  <c r="O57" i="47"/>
  <c r="O27" i="47"/>
  <c r="O22" i="47"/>
  <c r="O62" i="47"/>
  <c r="O37" i="47"/>
  <c r="O72" i="47"/>
  <c r="C36" i="41"/>
  <c r="O18" i="41"/>
  <c r="O53" i="41"/>
  <c r="O63" i="41"/>
  <c r="O28" i="41"/>
  <c r="E33" i="59"/>
  <c r="O59" i="59"/>
  <c r="O24" i="59"/>
  <c r="O19" i="59"/>
  <c r="O54" i="59"/>
  <c r="E66" i="60"/>
  <c r="O68" i="60"/>
  <c r="O60" i="60"/>
  <c r="O33" i="60"/>
  <c r="O25" i="60"/>
  <c r="O28" i="60"/>
  <c r="O53" i="60"/>
  <c r="O18" i="60"/>
  <c r="O63" i="60"/>
  <c r="O71" i="47"/>
  <c r="O65" i="47"/>
  <c r="O59" i="47"/>
  <c r="O36" i="47"/>
  <c r="O30" i="47"/>
  <c r="O24" i="47"/>
  <c r="O34" i="47"/>
  <c r="O69" i="47"/>
  <c r="O19" i="47"/>
  <c r="O54" i="47"/>
  <c r="O60" i="41"/>
  <c r="O25" i="41"/>
  <c r="O68" i="41"/>
  <c r="O33" i="41"/>
  <c r="O22" i="59"/>
  <c r="O57" i="59"/>
  <c r="O71" i="60"/>
  <c r="O65" i="60"/>
  <c r="O59" i="60"/>
  <c r="O36" i="60"/>
  <c r="O30" i="60"/>
  <c r="O24" i="60"/>
  <c r="C22" i="55"/>
  <c r="C34" i="55"/>
  <c r="E33" i="51"/>
  <c r="L30" i="51"/>
  <c r="C21" i="51"/>
  <c r="B50" i="51"/>
  <c r="E31" i="51"/>
  <c r="L36" i="51"/>
  <c r="L27" i="51"/>
  <c r="C25" i="51"/>
  <c r="E25" i="51"/>
  <c r="B48" i="55"/>
  <c r="B50" i="55"/>
  <c r="C21" i="55"/>
  <c r="L31" i="55"/>
  <c r="E42" i="55"/>
  <c r="L36" i="55"/>
  <c r="L39" i="55"/>
  <c r="E33" i="55"/>
  <c r="E31" i="55"/>
  <c r="E36" i="55"/>
  <c r="L30" i="55"/>
  <c r="C42" i="55"/>
  <c r="E34" i="55"/>
  <c r="E25" i="55"/>
  <c r="L37" i="55"/>
  <c r="E36" i="60"/>
  <c r="C31" i="60"/>
  <c r="C57" i="60"/>
  <c r="E72" i="60"/>
  <c r="C69" i="60"/>
  <c r="C28" i="60"/>
  <c r="E63" i="60"/>
  <c r="E60" i="60"/>
  <c r="C25" i="60"/>
  <c r="C37" i="60"/>
  <c r="C53" i="60"/>
  <c r="E34" i="60"/>
  <c r="E18" i="60"/>
  <c r="E25" i="41"/>
  <c r="E56" i="41"/>
  <c r="C21" i="41"/>
  <c r="C60" i="41"/>
  <c r="E30" i="41"/>
  <c r="E68" i="41"/>
  <c r="E39" i="41"/>
  <c r="C22" i="41"/>
  <c r="E57" i="47"/>
  <c r="E39" i="47"/>
  <c r="C78" i="47"/>
  <c r="E53" i="47"/>
  <c r="C22" i="47"/>
  <c r="E33" i="47"/>
  <c r="C74" i="47"/>
  <c r="C18" i="47"/>
  <c r="E27" i="47"/>
  <c r="O60" i="59"/>
  <c r="C71" i="59"/>
  <c r="O68" i="59"/>
  <c r="E66" i="59"/>
  <c r="O25" i="59"/>
  <c r="C74" i="59"/>
  <c r="E53" i="59"/>
  <c r="E57" i="59"/>
  <c r="O71" i="59"/>
  <c r="C78" i="59"/>
  <c r="C18" i="59"/>
</calcChain>
</file>

<file path=xl/sharedStrings.xml><?xml version="1.0" encoding="utf-8"?>
<sst xmlns="http://schemas.openxmlformats.org/spreadsheetml/2006/main" count="2098" uniqueCount="261">
  <si>
    <t>Beginn</t>
  </si>
  <si>
    <t>Mannschaft A</t>
  </si>
  <si>
    <t>Mannschaft B</t>
  </si>
  <si>
    <t>Schiri</t>
  </si>
  <si>
    <t>Punkte</t>
  </si>
  <si>
    <t>:</t>
  </si>
  <si>
    <t>Spieltag:</t>
  </si>
  <si>
    <t>Spielort:</t>
  </si>
  <si>
    <t>Spielbeginn:</t>
  </si>
  <si>
    <t>10 Uhr</t>
  </si>
  <si>
    <t xml:space="preserve"> </t>
  </si>
  <si>
    <t>Mannschaften:</t>
  </si>
  <si>
    <t>Bälle</t>
  </si>
  <si>
    <t>TV Vaihingen/Enz 2</t>
  </si>
  <si>
    <t>TSV Calw</t>
  </si>
  <si>
    <t>`-</t>
  </si>
  <si>
    <t>Tabelle</t>
  </si>
  <si>
    <t>Olaf Niemann</t>
  </si>
  <si>
    <t xml:space="preserve">  </t>
  </si>
  <si>
    <t>Gärtringen, den</t>
  </si>
  <si>
    <t xml:space="preserve">An </t>
  </si>
  <si>
    <t xml:space="preserve">die teilnehmenden Mannschaften </t>
  </si>
  <si>
    <t xml:space="preserve">     </t>
  </si>
  <si>
    <t>per E-Mail</t>
  </si>
  <si>
    <t xml:space="preserve">Hallo liebe Faustballfreunde, </t>
  </si>
  <si>
    <t>Alle Unterlagen werden ausschlieslich per Mail verschickt.</t>
  </si>
  <si>
    <r>
      <t xml:space="preserve">Beachtet bitte insbesondere die </t>
    </r>
    <r>
      <rPr>
        <b/>
        <sz val="12"/>
        <color indexed="10"/>
        <rFont val="Times New Roman"/>
        <family val="1"/>
      </rPr>
      <t>Checkliste,</t>
    </r>
    <r>
      <rPr>
        <sz val="12"/>
        <rFont val="Times New Roman"/>
        <family val="1"/>
      </rPr>
      <t xml:space="preserve"> die neu mit aufgenommen worden ist und schickt diese zusammen </t>
    </r>
    <r>
      <rPr>
        <b/>
        <sz val="12"/>
        <color indexed="10"/>
        <rFont val="Times New Roman"/>
        <family val="1"/>
      </rPr>
      <t>mit den Spielkarten</t>
    </r>
    <r>
      <rPr>
        <sz val="12"/>
        <rFont val="Times New Roman"/>
        <family val="1"/>
      </rPr>
      <t xml:space="preserve"> an mich zurück.</t>
    </r>
  </si>
  <si>
    <r>
      <t xml:space="preserve">Achtet bitte auf </t>
    </r>
    <r>
      <rPr>
        <b/>
        <sz val="12"/>
        <color indexed="12"/>
        <rFont val="Times New Roman"/>
        <family val="1"/>
      </rPr>
      <t>einheitliche Spielkleidung</t>
    </r>
    <r>
      <rPr>
        <b/>
        <sz val="12"/>
        <rFont val="Times New Roman"/>
        <family val="1"/>
      </rPr>
      <t>.</t>
    </r>
  </si>
  <si>
    <t xml:space="preserve">Bitte nur geprüfte Schiedsrichter einsetzen, da es hier immer wieder zu Problemen kommt. </t>
  </si>
  <si>
    <t>Allen Mannschaften wünsche ich viel Erfolg und hoffe auf eine reibungslose und faire Saison</t>
  </si>
  <si>
    <t xml:space="preserve">   </t>
  </si>
  <si>
    <r>
      <t xml:space="preserve">Euer  </t>
    </r>
    <r>
      <rPr>
        <b/>
        <sz val="20"/>
        <rFont val="Times New Roman"/>
        <family val="1"/>
      </rPr>
      <t>Olaf</t>
    </r>
  </si>
  <si>
    <t>Verantwortlich:</t>
  </si>
  <si>
    <t>Spielzeit:</t>
  </si>
  <si>
    <t>Gruppe:</t>
  </si>
  <si>
    <t>Besonderheiten:</t>
  </si>
  <si>
    <t>Vorrunde Gruppe A</t>
  </si>
  <si>
    <t xml:space="preserve"> Gruppeneinteilung</t>
  </si>
  <si>
    <t>Vorrunde Gruppe B</t>
  </si>
  <si>
    <t>Vorrunde Gruppe C</t>
  </si>
  <si>
    <t>A</t>
  </si>
  <si>
    <t>B</t>
  </si>
  <si>
    <t>C</t>
  </si>
  <si>
    <t>Vorrunde</t>
  </si>
  <si>
    <t>Hin</t>
  </si>
  <si>
    <t>Rück</t>
  </si>
  <si>
    <t>ZR 1</t>
  </si>
  <si>
    <t>ZR2</t>
  </si>
  <si>
    <t>BZM</t>
  </si>
  <si>
    <t>WM</t>
  </si>
  <si>
    <t>LLM</t>
  </si>
  <si>
    <t>Vorrunde:</t>
  </si>
  <si>
    <t>Doppel-Vorrunde jeder gegen jeden.</t>
  </si>
  <si>
    <t>Feldgröße: 30*15 m</t>
  </si>
  <si>
    <t>Leinenhöhe: 1,60 m</t>
  </si>
  <si>
    <t>Zw-Runde:</t>
  </si>
  <si>
    <t>12 Mannschaften in zwei Zwischenrundengruppen.</t>
  </si>
  <si>
    <t>WM:</t>
  </si>
  <si>
    <t>Die ersten drei jeder ZR-Gruppe qualifizieren sich für die Endrunde (WM).</t>
  </si>
  <si>
    <t>LM:</t>
  </si>
  <si>
    <t>Die auf den Plätzen 4.-6. aus der ZR spielen um die Landesmeisterschaft.</t>
  </si>
  <si>
    <t>BZM:</t>
  </si>
  <si>
    <t>Doppelrunde</t>
  </si>
  <si>
    <t>Ich werde mich auf diese Tage als Spieltage beschränken(Sofern es geht), damit ihr Eure Kinder bereits jetzt über die Termine informieren könnt.</t>
  </si>
  <si>
    <t>Strafen:</t>
  </si>
  <si>
    <t>Vereine die keinen Vorrundenspieltag hatten werden bei der Vergabe bevorzugt, sofern die Entfernung passt.</t>
  </si>
  <si>
    <t>Bedanken möchte ich bereits heute bei den Ausrichtern, die sich bereit erklären Spieltage auszurichten.</t>
  </si>
  <si>
    <t>TSV Grafenau</t>
  </si>
  <si>
    <t>1.</t>
  </si>
  <si>
    <t>2.</t>
  </si>
  <si>
    <t>3.</t>
  </si>
  <si>
    <t>5.</t>
  </si>
  <si>
    <t>4.</t>
  </si>
  <si>
    <t>Abschlußtabellen der Vorrunde</t>
  </si>
  <si>
    <t>Gruppe A</t>
  </si>
  <si>
    <t>Gruppe B</t>
  </si>
  <si>
    <t>Gruppe C</t>
  </si>
  <si>
    <t>Ausr.</t>
  </si>
  <si>
    <t>Zwischenrunde  Gruppe 1</t>
  </si>
  <si>
    <t>Zwischenrunde  Gruppe 2</t>
  </si>
  <si>
    <t>Landesligameisterschaft</t>
  </si>
  <si>
    <t>Württembergische Meisterschaft</t>
  </si>
  <si>
    <t>Bezirksmeisterschaft</t>
  </si>
  <si>
    <t>VR-BZM:</t>
  </si>
  <si>
    <t>RR-BZM:</t>
  </si>
  <si>
    <t xml:space="preserve">BZM: </t>
  </si>
  <si>
    <t>ZR:</t>
  </si>
  <si>
    <t>Zwischenrunde und BZM Vorrunde</t>
  </si>
  <si>
    <t>Feld</t>
  </si>
  <si>
    <t>1</t>
  </si>
  <si>
    <t>2</t>
  </si>
  <si>
    <t>Tabellenstände der U12 des Schwäbischen Turnerbundes</t>
  </si>
  <si>
    <t>Es gelten die Sonderregelungen der STB-Jugend.</t>
  </si>
  <si>
    <t>TV Unterhaugstett 2</t>
  </si>
  <si>
    <t>Ausrichter:</t>
  </si>
  <si>
    <t>Malmsheim - Faustballfelder am Sportplatz Sparnsberg</t>
  </si>
  <si>
    <t>NLV Vaihingen</t>
  </si>
  <si>
    <t>TV Hohenklingen</t>
  </si>
  <si>
    <r>
      <t xml:space="preserve"> Gespielt wird nach FGO und der LSO. </t>
    </r>
    <r>
      <rPr>
        <b/>
        <sz val="12"/>
        <color indexed="10"/>
        <rFont val="Times New Roman"/>
        <family val="1"/>
      </rPr>
      <t>Wir spielen auf 2 Sätze.</t>
    </r>
  </si>
  <si>
    <t>Leinenhöhe bleibt bei 1,60m.</t>
  </si>
  <si>
    <t>TV Unterhaugstett 3</t>
  </si>
  <si>
    <t>Satz 1</t>
  </si>
  <si>
    <t>Satz 2</t>
  </si>
  <si>
    <t>2 Sätze (2:0; 1:1 oder 0:2)</t>
  </si>
  <si>
    <t>Unterhaugstett - Sportplatz im Egartenring 07052-2757</t>
  </si>
  <si>
    <t>Gärtringen</t>
  </si>
  <si>
    <t>Westerstetten</t>
  </si>
  <si>
    <t>Vaihingen/Enz</t>
  </si>
  <si>
    <t>Calw</t>
  </si>
  <si>
    <t>Grafenau</t>
  </si>
  <si>
    <t>Hohenklingen</t>
  </si>
  <si>
    <t>Malmsheim</t>
  </si>
  <si>
    <t>Stammheim</t>
  </si>
  <si>
    <t>Unterhaugstett</t>
  </si>
  <si>
    <t>6.</t>
  </si>
  <si>
    <t>Bezirk Mitte</t>
  </si>
  <si>
    <t>Bemerkung:</t>
  </si>
  <si>
    <t>Bitte ausreichend Pausen je nach Witterung einlegen.</t>
  </si>
  <si>
    <t>Ergebnis</t>
  </si>
  <si>
    <t>Aktueller Tabellenstand</t>
  </si>
  <si>
    <t>Platz</t>
  </si>
  <si>
    <t>Mannschaft</t>
  </si>
  <si>
    <t>Hohenklingen - Sportplatz "Auf der Stelle" - Maulbronner Steige 48 - Richtung "Im Köbler" 07043-920117</t>
  </si>
  <si>
    <t>Vorrunde Gruppe D</t>
  </si>
  <si>
    <t>Bitte Schiri-Einteilungen notfalls ändern, falls der gleiche Verein pfeift, der auch gerade spielt !!!</t>
  </si>
  <si>
    <t>´-</t>
  </si>
  <si>
    <t/>
  </si>
  <si>
    <t>Halbfinale</t>
  </si>
  <si>
    <t>Sieger Gruppe A</t>
  </si>
  <si>
    <t>Zweiter Gruppe B</t>
  </si>
  <si>
    <t>Dritter Gruppe A</t>
  </si>
  <si>
    <t>Sieger Gruppe B</t>
  </si>
  <si>
    <t>Zweiter Gruppe A</t>
  </si>
  <si>
    <t>Dritter Gruppe B</t>
  </si>
  <si>
    <t>Sp.u.Pl. 5/6</t>
  </si>
  <si>
    <t>Gew. 1. Halbfinale</t>
  </si>
  <si>
    <t>Sp.u.Pl. 3/4</t>
  </si>
  <si>
    <t>Verl. 1.Halbfinale</t>
  </si>
  <si>
    <t>Verl. 2.Halbfinale</t>
  </si>
  <si>
    <t>Gew. 2. Halbfinale</t>
  </si>
  <si>
    <t>Endspiel</t>
  </si>
  <si>
    <t>Sieger  Platz 3</t>
  </si>
  <si>
    <t>Abschlußtabelle</t>
  </si>
  <si>
    <t>1. und Württembergischer Meister</t>
  </si>
  <si>
    <t>2 Sätze in der Vorrunde (2:0; 1:1 oder 0:2), ab Halbfinale zwei Gewinnsätze</t>
  </si>
  <si>
    <t>a1</t>
  </si>
  <si>
    <t>a2</t>
  </si>
  <si>
    <t>a3</t>
  </si>
  <si>
    <t>b1</t>
  </si>
  <si>
    <t>b2</t>
  </si>
  <si>
    <t>b3</t>
  </si>
  <si>
    <t>Bemerkungen:</t>
  </si>
  <si>
    <t>WM Gruppe A</t>
  </si>
  <si>
    <t>WM Gruppe B</t>
  </si>
  <si>
    <t>LLM Gruppe C</t>
  </si>
  <si>
    <t>LLM Gruppe D</t>
  </si>
  <si>
    <t>Dg.</t>
  </si>
  <si>
    <t>LM</t>
  </si>
  <si>
    <t>3</t>
  </si>
  <si>
    <t>4</t>
  </si>
  <si>
    <t>5</t>
  </si>
  <si>
    <t>Sieger Gruppe C</t>
  </si>
  <si>
    <t>Zweiter Gruppe D</t>
  </si>
  <si>
    <t>Dritter Gruppe C</t>
  </si>
  <si>
    <t>Sieger Gruppe D</t>
  </si>
  <si>
    <t>Zweiter Gruppe C</t>
  </si>
  <si>
    <t>Dritter Gruppe D</t>
  </si>
  <si>
    <t>6</t>
  </si>
  <si>
    <t>Sieger 1. Halbfinale</t>
  </si>
  <si>
    <t>7</t>
  </si>
  <si>
    <t>5. LM</t>
  </si>
  <si>
    <t>5.WM</t>
  </si>
  <si>
    <t>6. LM</t>
  </si>
  <si>
    <t>8</t>
  </si>
  <si>
    <t>3. WM</t>
  </si>
  <si>
    <t>2 Sätze in Vorrunde (2:0; 1:1 oder 0:2), danach zwei Gewinnsätze</t>
  </si>
  <si>
    <t>Satz 3</t>
  </si>
  <si>
    <t>TSV Westerstetten</t>
  </si>
  <si>
    <t>SpVgg Weil der Stadt</t>
  </si>
  <si>
    <t>TSV Niedernhall</t>
  </si>
  <si>
    <t>TSV Kleinvillars</t>
  </si>
  <si>
    <t>Spielzeit: 2* Sätze</t>
  </si>
  <si>
    <t>Niedernhall</t>
  </si>
  <si>
    <t>2./3. Sept 17</t>
  </si>
  <si>
    <t>Deutsche Meisterschaft U12 in Waibstadt</t>
  </si>
  <si>
    <t>D</t>
  </si>
  <si>
    <t>Für die Zwischenrunden und Endrunden, sowie die Bezirksmeisterschaften liegen Platzmeldungen vor. Siehe STB-Jugendmeldungen Feld2017.xls</t>
  </si>
  <si>
    <t>Niedernhall - Faustballfelder hinter der Großsporthalle - Brückenwiesenweg</t>
  </si>
  <si>
    <t>Die ersten drei jeder Gruppe qualifizieren sich direkt für die Zwischenrunde.</t>
  </si>
  <si>
    <t>Die auf den Plätzen 4.-6. aus der Vorrunde,  spielen die Bezirksmeister aus.</t>
  </si>
  <si>
    <t>Calw - Altburg - Aischbacharena im Aischbachweg</t>
  </si>
  <si>
    <t>Gruppe D</t>
  </si>
  <si>
    <t>Gruppeneinteilung BZM/ZR:</t>
  </si>
  <si>
    <t>Die WM und LLM  wird am Samstag den 15. Juli 2017 in S-Stammheim ausgetragen.</t>
  </si>
  <si>
    <t>BZM Nord</t>
  </si>
  <si>
    <t>BZM Nord Vor</t>
  </si>
  <si>
    <t>BZM Nord Rück</t>
  </si>
  <si>
    <t>S-Stammheim - Sportplatz hinter der Alten Turnhalle Solitudeallee 162</t>
  </si>
  <si>
    <t>Vereine dürfen nicht bei sich selbst Schiedsrichter machen!!! Ausrichter bei Einteilung bitte beachten, bitte tauschen</t>
  </si>
  <si>
    <t>TSV Gärtringen 2</t>
  </si>
  <si>
    <t>TSV Malmsheim 2</t>
  </si>
  <si>
    <t>TV Ochsenbach</t>
  </si>
  <si>
    <t>TSV Dennach 2</t>
  </si>
  <si>
    <t>TV Stammheim 2</t>
  </si>
  <si>
    <t>Westerstetten (bei Ulm) - Faustballplätze  Sportgelände Stockhäule beim Minigolfplatz</t>
  </si>
  <si>
    <t>Gärtringen - Faustballfeld hinter der Th.-Heuss-Halle -Schickhardtstrasse 34/1</t>
  </si>
  <si>
    <t>Olaf Niemann - 0173-6705947 (THH:07034-22497)</t>
  </si>
  <si>
    <t>Ausschreibung zur Feldsaison 2018 der U12-Jugend</t>
  </si>
  <si>
    <r>
      <t xml:space="preserve">mit insgesamt </t>
    </r>
    <r>
      <rPr>
        <b/>
        <sz val="12"/>
        <rFont val="Times New Roman"/>
        <family val="1"/>
      </rPr>
      <t xml:space="preserve"> 24 Mannschaften</t>
    </r>
    <r>
      <rPr>
        <sz val="12"/>
        <rFont val="Times New Roman"/>
        <family val="1"/>
      </rPr>
      <t xml:space="preserve"> starten wir in die kommende Feldrunde. Die Einteilung und der Verlauf findet ihr unter dem Tabellenblatt "</t>
    </r>
    <r>
      <rPr>
        <b/>
        <sz val="12"/>
        <rFont val="Times New Roman"/>
        <family val="1"/>
      </rPr>
      <t>Spielplan</t>
    </r>
    <r>
      <rPr>
        <sz val="12"/>
        <rFont val="Times New Roman"/>
        <family val="1"/>
      </rPr>
      <t>". Die Tagesspielpläne dann unter dem jeweiligen Bezirk (z.B.: "West").</t>
    </r>
  </si>
  <si>
    <t>Am 1./2. September 2018 findet die deutrsche Meisterschaft der U12 in Biberach statt. Wer Interesse hat, als reine Mädchenmannschaft, dort teilzunehmen, sollte sich bis spätestens 1. Juli an mich schriftlich wenden. Die BM wird in einer getrennten Altersklasse für Jungs und Mädels ausgespielt. Bei den Jungs qualifizieren sich die ersten, zwei Teams der WM, sofern es sich dabei nicht um reine Mädchenmannschaften handelt.</t>
  </si>
  <si>
    <r>
      <t xml:space="preserve">Ich bitte die Ausrichter auf die </t>
    </r>
    <r>
      <rPr>
        <b/>
        <sz val="12"/>
        <color indexed="12"/>
        <rFont val="Times New Roman"/>
        <family val="1"/>
      </rPr>
      <t>Gültigkeit der Pässe</t>
    </r>
    <r>
      <rPr>
        <b/>
        <sz val="12"/>
        <rFont val="Times New Roman"/>
        <family val="1"/>
      </rPr>
      <t xml:space="preserve"> und der Spielberechtigung </t>
    </r>
    <r>
      <rPr>
        <b/>
        <sz val="12"/>
        <color indexed="12"/>
        <rFont val="Times New Roman"/>
        <family val="1"/>
      </rPr>
      <t>(1.1.2006 und jünger)</t>
    </r>
    <r>
      <rPr>
        <b/>
        <sz val="12"/>
        <rFont val="Times New Roman"/>
        <family val="1"/>
      </rPr>
      <t xml:space="preserve"> zu achten und die notwendigen Eintragungen vorzunehmen.</t>
    </r>
  </si>
  <si>
    <t xml:space="preserve">Nach dem Spieltag bitte schnellstmöglich die Ergebnisse im Internet unter www.faustball.de eintragen !!!!!!Die Ergebnisse müssen am Spieltag bis spätestens 18 Uhr eingetragen sein, spätestens jedoch zwei Stunden nach Beendigung des Spieltages. </t>
  </si>
  <si>
    <t>Feld 2018</t>
  </si>
  <si>
    <t>TSV Malmsheim</t>
  </si>
  <si>
    <t>TSV Gärtringen</t>
  </si>
  <si>
    <t>TV Vaihingen/Enz</t>
  </si>
  <si>
    <t>TV Unterhaugstett</t>
  </si>
  <si>
    <t>TSV Dennach</t>
  </si>
  <si>
    <t>TV Stammheim</t>
  </si>
  <si>
    <t>TG Biberach m.</t>
  </si>
  <si>
    <t>TG Biberach w.</t>
  </si>
  <si>
    <t>23. Juni 10 Uhr Gärtringen</t>
  </si>
  <si>
    <t>7. Juli 10 Uhr in Westerstetten</t>
  </si>
  <si>
    <t>23. Juni 10 Uhr in Grafenau</t>
  </si>
  <si>
    <t>7. Juli 10 Uhr in Malmsheim</t>
  </si>
  <si>
    <t>23. Juni 10 Uhr in Vaihingen/Enz</t>
  </si>
  <si>
    <t>7. Juli 10 Uhr in ???</t>
  </si>
  <si>
    <t>23. Juni 10 Uhr Hohenklingen</t>
  </si>
  <si>
    <t>Bezirk Nord</t>
  </si>
  <si>
    <t>BZM Mitte</t>
  </si>
  <si>
    <t xml:space="preserve">NEU: Calw </t>
  </si>
  <si>
    <t>NEU: NLV Vaihingen</t>
  </si>
  <si>
    <t>BZM Mitte Vor</t>
  </si>
  <si>
    <t>Vaihingen/Enz - Sportplatz am "Alten Postweg" unterhalb von Schloß Kaltenstein</t>
  </si>
  <si>
    <t>S-Vaihingen - Sportplatz NLV Vaihingen, Heßbrühlstraße 36, Tel. 0711-7802230</t>
  </si>
  <si>
    <t>Nicht antreten</t>
  </si>
  <si>
    <t>Verspätete Eintragungen ins Internet</t>
  </si>
  <si>
    <t>Malmsheim erst 20 Uhr</t>
  </si>
  <si>
    <t>Westerstetten 18.30 Uhr</t>
  </si>
  <si>
    <t>Unterhaugstett 24.00 Uhr</t>
  </si>
  <si>
    <t>Dennach 2 ??</t>
  </si>
  <si>
    <t>TV Trichtingen</t>
  </si>
  <si>
    <t>11 Uhr</t>
  </si>
  <si>
    <t>TV Veringendorf</t>
  </si>
  <si>
    <t>TV Heuchlingen 2</t>
  </si>
  <si>
    <t>TV Heuchlingen 1</t>
  </si>
  <si>
    <t>BZM Mitte Rück</t>
  </si>
  <si>
    <t>Grafenau - Sportplatz in Döffingen</t>
  </si>
  <si>
    <t>Vaihingen/Enz 2 n.a.</t>
  </si>
  <si>
    <t>Bernd Bodler</t>
  </si>
  <si>
    <t xml:space="preserve">Kolja Meyer </t>
  </si>
  <si>
    <t>Markus Löwe</t>
  </si>
  <si>
    <t>Felix Katz</t>
  </si>
  <si>
    <t xml:space="preserve">Steffen Nast </t>
  </si>
  <si>
    <t xml:space="preserve">Wenzdorfer, Bernd </t>
  </si>
  <si>
    <t xml:space="preserve">Rüdiger Schnalke </t>
  </si>
  <si>
    <t>E-Mail: wettkampfjugend@stb-faustball.de</t>
  </si>
  <si>
    <t xml:space="preserve">Roland Kull </t>
  </si>
  <si>
    <t xml:space="preserve">Bernd Bodler </t>
  </si>
  <si>
    <t>Kurt Gensheimer</t>
  </si>
  <si>
    <t>Anika Gruner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</si>
</sst>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h:mm"/>
    <numFmt numFmtId="165" formatCode="[$-F800]dddd\,\ mmmm\ dd\,\ yyyy"/>
    <numFmt numFmtId="166" formatCode="[$-407]d/\ mmmm\ yyyy;@"/>
  </numFmts>
  <fonts count="37" x14ac:knownFonts="1">
    <font>
      <sz val="10"/>
      <name val="Arial"/>
    </font>
    <font>
      <sz val="10"/>
      <color indexed="8"/>
      <name val="Arial"/>
      <family val="2"/>
    </font>
    <font>
      <b/>
      <sz val="10"/>
      <name val="Arial"/>
      <family val="2"/>
    </font>
    <font>
      <sz val="8"/>
      <name val="Arial"/>
      <family val="2"/>
    </font>
    <font>
      <sz val="10"/>
      <name val="Arial"/>
      <family val="2"/>
    </font>
    <font>
      <b/>
      <sz val="10"/>
      <color indexed="10"/>
      <name val="Arial"/>
      <family val="2"/>
    </font>
    <font>
      <sz val="8"/>
      <name val="Arial"/>
      <family val="2"/>
    </font>
    <font>
      <b/>
      <sz val="8"/>
      <name val="Arial"/>
      <family val="2"/>
    </font>
    <font>
      <sz val="10"/>
      <color indexed="10"/>
      <name val="Arial"/>
      <family val="2"/>
    </font>
    <font>
      <sz val="8"/>
      <name val="Arial"/>
      <family val="2"/>
    </font>
    <font>
      <sz val="12"/>
      <name val="Times New Roman"/>
      <family val="1"/>
    </font>
    <font>
      <b/>
      <sz val="14"/>
      <name val="Times New Roman"/>
      <family val="1"/>
    </font>
    <font>
      <b/>
      <sz val="12"/>
      <name val="Times New Roman"/>
      <family val="1"/>
    </font>
    <font>
      <b/>
      <sz val="12"/>
      <color indexed="10"/>
      <name val="Times New Roman"/>
      <family val="1"/>
    </font>
    <font>
      <sz val="10"/>
      <name val="Arial"/>
      <family val="2"/>
    </font>
    <font>
      <b/>
      <sz val="12"/>
      <color indexed="12"/>
      <name val="Times New Roman"/>
      <family val="1"/>
    </font>
    <font>
      <b/>
      <sz val="20"/>
      <name val="Times New Roman"/>
      <family val="1"/>
    </font>
    <font>
      <sz val="12"/>
      <name val="Arial"/>
      <family val="2"/>
    </font>
    <font>
      <b/>
      <sz val="10"/>
      <color indexed="8"/>
      <name val="Arial"/>
      <family val="2"/>
    </font>
    <font>
      <b/>
      <sz val="12"/>
      <name val="Arial"/>
      <family val="2"/>
    </font>
    <font>
      <b/>
      <i/>
      <sz val="10"/>
      <color indexed="10"/>
      <name val="Arial"/>
      <family val="2"/>
    </font>
    <font>
      <b/>
      <u/>
      <sz val="10"/>
      <color indexed="10"/>
      <name val="Arial"/>
      <family val="2"/>
    </font>
    <font>
      <b/>
      <sz val="10"/>
      <color indexed="9"/>
      <name val="Arial"/>
      <family val="2"/>
    </font>
    <font>
      <b/>
      <sz val="12"/>
      <color indexed="9"/>
      <name val="Times New Roman"/>
      <family val="1"/>
    </font>
    <font>
      <sz val="12"/>
      <color indexed="9"/>
      <name val="Times New Roman"/>
      <family val="1"/>
    </font>
    <font>
      <sz val="10"/>
      <color indexed="9"/>
      <name val="Arial"/>
      <family val="2"/>
    </font>
    <font>
      <b/>
      <i/>
      <sz val="10"/>
      <name val="Arial"/>
      <family val="2"/>
    </font>
    <font>
      <sz val="22"/>
      <name val="Arial"/>
      <family val="2"/>
    </font>
    <font>
      <b/>
      <sz val="22"/>
      <name val="Arial"/>
      <family val="2"/>
    </font>
    <font>
      <b/>
      <sz val="10"/>
      <color indexed="10"/>
      <name val="Arial"/>
      <family val="2"/>
    </font>
    <font>
      <sz val="10"/>
      <color indexed="10"/>
      <name val="Arial"/>
      <family val="2"/>
    </font>
    <font>
      <sz val="8"/>
      <color indexed="10"/>
      <name val="Arial"/>
      <family val="2"/>
    </font>
    <font>
      <b/>
      <sz val="18"/>
      <color indexed="10"/>
      <name val="Arial"/>
      <family val="2"/>
    </font>
    <font>
      <b/>
      <sz val="10"/>
      <color rgb="FFFF0000"/>
      <name val="Arial"/>
      <family val="2"/>
    </font>
    <font>
      <b/>
      <i/>
      <sz val="10"/>
      <color rgb="FFFF0000"/>
      <name val="Arial"/>
      <family val="2"/>
    </font>
    <font>
      <b/>
      <u/>
      <sz val="10"/>
      <name val="Arial"/>
      <family val="2"/>
    </font>
    <font>
      <sz val="11"/>
      <name val="Calibri"/>
      <family val="2"/>
    </font>
  </fonts>
  <fills count="16">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42"/>
        <bgColor indexed="64"/>
      </patternFill>
    </fill>
    <fill>
      <patternFill patternType="solid">
        <fgColor indexed="41"/>
        <bgColor indexed="64"/>
      </patternFill>
    </fill>
    <fill>
      <patternFill patternType="solid">
        <fgColor indexed="51"/>
        <bgColor indexed="64"/>
      </patternFill>
    </fill>
    <fill>
      <patternFill patternType="solid">
        <fgColor indexed="50"/>
        <bgColor indexed="64"/>
      </patternFill>
    </fill>
    <fill>
      <patternFill patternType="solid">
        <fgColor indexed="9"/>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55"/>
        <bgColor indexed="64"/>
      </patternFill>
    </fill>
    <fill>
      <patternFill patternType="solid">
        <fgColor rgb="FFFFFF00"/>
        <bgColor indexed="64"/>
      </patternFill>
    </fill>
    <fill>
      <patternFill patternType="solid">
        <fgColor rgb="FFFFFFCC"/>
        <bgColor indexed="64"/>
      </patternFill>
    </fill>
    <fill>
      <patternFill patternType="solid">
        <fgColor theme="3"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2">
    <xf numFmtId="0" fontId="0" fillId="0" borderId="0"/>
    <xf numFmtId="0" fontId="4" fillId="0" borderId="0"/>
  </cellStyleXfs>
  <cellXfs count="373">
    <xf numFmtId="0" fontId="0" fillId="0" borderId="0" xfId="0"/>
    <xf numFmtId="0" fontId="0" fillId="0" borderId="0" xfId="0" applyAlignment="1">
      <alignment horizontal="left"/>
    </xf>
    <xf numFmtId="0" fontId="0" fillId="0" borderId="0" xfId="0" applyAlignment="1">
      <alignment horizontal="center"/>
    </xf>
    <xf numFmtId="0" fontId="2" fillId="0" borderId="0" xfId="0" applyFont="1"/>
    <xf numFmtId="0" fontId="4" fillId="0" borderId="0" xfId="0" applyFont="1" applyAlignment="1">
      <alignment horizontal="center"/>
    </xf>
    <xf numFmtId="0" fontId="4" fillId="0" borderId="0" xfId="0" applyFont="1"/>
    <xf numFmtId="0" fontId="4" fillId="0" borderId="0" xfId="0" applyFont="1" applyFill="1" applyAlignment="1">
      <alignment horizontal="left"/>
    </xf>
    <xf numFmtId="0" fontId="2" fillId="0" borderId="0" xfId="0" applyFont="1" applyAlignment="1">
      <alignment horizontal="left"/>
    </xf>
    <xf numFmtId="0" fontId="2" fillId="0" borderId="0" xfId="0" applyFont="1" applyFill="1" applyAlignment="1">
      <alignment horizontal="center"/>
    </xf>
    <xf numFmtId="0" fontId="4" fillId="0" borderId="0" xfId="0" applyFont="1" applyAlignment="1">
      <alignment horizontal="left"/>
    </xf>
    <xf numFmtId="0" fontId="4" fillId="0" borderId="0" xfId="0" applyFont="1" applyFill="1" applyAlignment="1">
      <alignment horizontal="center"/>
    </xf>
    <xf numFmtId="0" fontId="2" fillId="0" borderId="0" xfId="0" applyFont="1" applyFill="1"/>
    <xf numFmtId="0" fontId="4" fillId="0" borderId="0" xfId="0" applyFont="1" applyFill="1"/>
    <xf numFmtId="0" fontId="3" fillId="0" borderId="0" xfId="0" applyFont="1" applyFill="1" applyAlignment="1">
      <alignment horizontal="left"/>
    </xf>
    <xf numFmtId="0" fontId="2" fillId="0" borderId="0" xfId="0" applyFont="1" applyAlignment="1">
      <alignment horizontal="center"/>
    </xf>
    <xf numFmtId="49" fontId="4" fillId="0" borderId="0" xfId="0" applyNumberFormat="1" applyFont="1" applyAlignment="1">
      <alignment horizontal="left"/>
    </xf>
    <xf numFmtId="49" fontId="0" fillId="0" borderId="0" xfId="0" applyNumberFormat="1"/>
    <xf numFmtId="0" fontId="5" fillId="2" borderId="0" xfId="0" applyFont="1" applyFill="1"/>
    <xf numFmtId="0" fontId="2" fillId="2" borderId="0" xfId="0" applyFont="1" applyFill="1"/>
    <xf numFmtId="0" fontId="2" fillId="2" borderId="0" xfId="0" applyFont="1" applyFill="1" applyAlignment="1">
      <alignment horizontal="center"/>
    </xf>
    <xf numFmtId="0" fontId="10" fillId="0" borderId="0" xfId="0" applyFont="1"/>
    <xf numFmtId="0" fontId="0" fillId="0" borderId="0" xfId="0" applyAlignment="1">
      <alignment horizontal="right"/>
    </xf>
    <xf numFmtId="14" fontId="0" fillId="0" borderId="0" xfId="0" applyNumberFormat="1"/>
    <xf numFmtId="0" fontId="11" fillId="0" borderId="0" xfId="0" applyFont="1"/>
    <xf numFmtId="0" fontId="10" fillId="0" borderId="0" xfId="0" applyFont="1" applyAlignment="1">
      <alignment wrapText="1"/>
    </xf>
    <xf numFmtId="0" fontId="13" fillId="0" borderId="0" xfId="0" applyFont="1" applyAlignment="1">
      <alignment wrapText="1"/>
    </xf>
    <xf numFmtId="0" fontId="13" fillId="2" borderId="1" xfId="0" applyFont="1" applyFill="1" applyBorder="1" applyAlignment="1">
      <alignment wrapText="1"/>
    </xf>
    <xf numFmtId="0" fontId="12" fillId="3" borderId="1" xfId="0" applyFont="1" applyFill="1" applyBorder="1" applyAlignment="1">
      <alignment wrapText="1"/>
    </xf>
    <xf numFmtId="0" fontId="14" fillId="0" borderId="0" xfId="0" applyFont="1"/>
    <xf numFmtId="0" fontId="12" fillId="0" borderId="0" xfId="0" applyFont="1" applyAlignment="1">
      <alignment wrapText="1"/>
    </xf>
    <xf numFmtId="0" fontId="12" fillId="0" borderId="0" xfId="0" applyFont="1" applyAlignment="1">
      <alignment horizontal="left" indent="15"/>
    </xf>
    <xf numFmtId="15" fontId="14" fillId="0" borderId="0" xfId="0" applyNumberFormat="1" applyFont="1"/>
    <xf numFmtId="0" fontId="17" fillId="0" borderId="0" xfId="0" applyFont="1"/>
    <xf numFmtId="0" fontId="17" fillId="0" borderId="0" xfId="0" applyFont="1" applyAlignment="1">
      <alignment wrapText="1"/>
    </xf>
    <xf numFmtId="164" fontId="2" fillId="0" borderId="0" xfId="0" applyNumberFormat="1" applyFont="1" applyAlignment="1">
      <alignment horizontal="left"/>
    </xf>
    <xf numFmtId="0" fontId="2" fillId="0" borderId="0" xfId="0" applyFont="1" applyBorder="1"/>
    <xf numFmtId="164" fontId="4" fillId="0" borderId="0" xfId="0" applyNumberFormat="1" applyFont="1" applyAlignment="1">
      <alignment horizontal="center"/>
    </xf>
    <xf numFmtId="164"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horizontal="center"/>
    </xf>
    <xf numFmtId="49" fontId="0" fillId="0" borderId="0" xfId="0" applyNumberFormat="1" applyAlignment="1">
      <alignment horizontal="left"/>
    </xf>
    <xf numFmtId="0" fontId="4" fillId="2" borderId="0" xfId="0" applyFont="1" applyFill="1" applyAlignment="1">
      <alignment horizontal="center"/>
    </xf>
    <xf numFmtId="0" fontId="2" fillId="4" borderId="0" xfId="0" applyFont="1" applyFill="1" applyBorder="1" applyAlignment="1">
      <alignment horizontal="center"/>
    </xf>
    <xf numFmtId="0" fontId="2" fillId="5" borderId="0" xfId="0" applyFont="1" applyFill="1" applyBorder="1" applyAlignment="1">
      <alignment horizontal="center"/>
    </xf>
    <xf numFmtId="0" fontId="2" fillId="6" borderId="0" xfId="0" applyFont="1" applyFill="1" applyBorder="1" applyAlignment="1">
      <alignment horizontal="center"/>
    </xf>
    <xf numFmtId="0" fontId="4" fillId="0" borderId="0" xfId="0" applyFont="1" applyAlignment="1"/>
    <xf numFmtId="0" fontId="8" fillId="0" borderId="0" xfId="0" applyFont="1" applyFill="1"/>
    <xf numFmtId="0" fontId="2" fillId="0" borderId="0" xfId="0" applyFont="1" applyFill="1" applyBorder="1" applyAlignment="1">
      <alignment horizontal="center"/>
    </xf>
    <xf numFmtId="0" fontId="4" fillId="0" borderId="0" xfId="0" applyFont="1" applyFill="1" applyBorder="1"/>
    <xf numFmtId="166" fontId="4" fillId="0" borderId="2" xfId="0" applyNumberFormat="1" applyFont="1" applyFill="1" applyBorder="1" applyAlignment="1">
      <alignment horizontal="left"/>
    </xf>
    <xf numFmtId="0" fontId="4" fillId="0" borderId="0" xfId="0" applyFont="1" applyFill="1" applyBorder="1" applyAlignment="1">
      <alignment horizontal="left"/>
    </xf>
    <xf numFmtId="166" fontId="4" fillId="0" borderId="0" xfId="0" applyNumberFormat="1" applyFont="1" applyFill="1" applyBorder="1" applyAlignment="1">
      <alignment horizontal="left"/>
    </xf>
    <xf numFmtId="0" fontId="4" fillId="0" borderId="3" xfId="0" applyFont="1" applyFill="1" applyBorder="1" applyAlignment="1">
      <alignment horizontal="left"/>
    </xf>
    <xf numFmtId="0" fontId="4" fillId="0" borderId="0" xfId="0" applyFont="1" applyFill="1" applyBorder="1" applyAlignment="1">
      <alignment horizontal="center"/>
    </xf>
    <xf numFmtId="15" fontId="2" fillId="2" borderId="0" xfId="0" applyNumberFormat="1" applyFont="1" applyFill="1" applyAlignment="1">
      <alignment horizontal="left"/>
    </xf>
    <xf numFmtId="0" fontId="12" fillId="2" borderId="0" xfId="0" applyFont="1" applyFill="1"/>
    <xf numFmtId="0" fontId="12" fillId="0" borderId="0" xfId="0" applyFont="1" applyFill="1"/>
    <xf numFmtId="0" fontId="10" fillId="0" borderId="0" xfId="0" applyFont="1" applyFill="1"/>
    <xf numFmtId="15" fontId="2" fillId="0" borderId="0" xfId="0" applyNumberFormat="1" applyFont="1" applyAlignment="1">
      <alignment horizontal="center"/>
    </xf>
    <xf numFmtId="15" fontId="2" fillId="7" borderId="0" xfId="0" applyNumberFormat="1" applyFont="1" applyFill="1" applyAlignment="1">
      <alignment horizontal="center"/>
    </xf>
    <xf numFmtId="0" fontId="4" fillId="7" borderId="0" xfId="0" applyFont="1" applyFill="1" applyAlignment="1">
      <alignment horizontal="center"/>
    </xf>
    <xf numFmtId="0" fontId="10" fillId="7" borderId="0" xfId="0" applyFont="1" applyFill="1"/>
    <xf numFmtId="0" fontId="4" fillId="7" borderId="0" xfId="0" applyFont="1" applyFill="1"/>
    <xf numFmtId="166" fontId="4" fillId="8" borderId="2" xfId="0" applyNumberFormat="1" applyFont="1" applyFill="1" applyBorder="1" applyAlignment="1">
      <alignment horizontal="left"/>
    </xf>
    <xf numFmtId="0" fontId="4" fillId="8" borderId="3" xfId="0" applyFont="1" applyFill="1" applyBorder="1" applyAlignment="1">
      <alignment horizontal="left"/>
    </xf>
    <xf numFmtId="49" fontId="4" fillId="0" borderId="0" xfId="0" applyNumberFormat="1" applyFont="1" applyAlignment="1">
      <alignment horizontal="center"/>
    </xf>
    <xf numFmtId="49" fontId="0" fillId="0" borderId="0" xfId="0" applyNumberFormat="1" applyAlignment="1">
      <alignment horizontal="center"/>
    </xf>
    <xf numFmtId="0" fontId="2" fillId="0" borderId="0" xfId="0" applyFont="1" applyFill="1" applyBorder="1"/>
    <xf numFmtId="0" fontId="4" fillId="2" borderId="3" xfId="0" applyFont="1" applyFill="1" applyBorder="1" applyAlignment="1">
      <alignment horizontal="left"/>
    </xf>
    <xf numFmtId="0" fontId="4" fillId="2" borderId="4" xfId="0" applyFont="1" applyFill="1" applyBorder="1"/>
    <xf numFmtId="166" fontId="4" fillId="2" borderId="2" xfId="0" applyNumberFormat="1" applyFont="1" applyFill="1" applyBorder="1" applyAlignment="1">
      <alignment horizontal="left"/>
    </xf>
    <xf numFmtId="166" fontId="4" fillId="4" borderId="2" xfId="0" applyNumberFormat="1" applyFont="1" applyFill="1" applyBorder="1" applyAlignment="1">
      <alignment horizontal="left"/>
    </xf>
    <xf numFmtId="0" fontId="4" fillId="4" borderId="3" xfId="0" applyFont="1" applyFill="1" applyBorder="1" applyAlignment="1">
      <alignment horizontal="left"/>
    </xf>
    <xf numFmtId="0" fontId="4" fillId="4" borderId="4" xfId="0" applyFont="1" applyFill="1" applyBorder="1"/>
    <xf numFmtId="166" fontId="4" fillId="9" borderId="2" xfId="0" applyNumberFormat="1" applyFont="1" applyFill="1" applyBorder="1" applyAlignment="1">
      <alignment horizontal="left"/>
    </xf>
    <xf numFmtId="0" fontId="4" fillId="9" borderId="3" xfId="0" applyFont="1" applyFill="1" applyBorder="1" applyAlignment="1">
      <alignment horizontal="left"/>
    </xf>
    <xf numFmtId="0" fontId="2" fillId="0" borderId="0" xfId="0" applyNumberFormat="1" applyFont="1" applyAlignment="1">
      <alignment horizontal="left"/>
    </xf>
    <xf numFmtId="164" fontId="2" fillId="0" borderId="0" xfId="0" applyNumberFormat="1" applyFont="1" applyAlignment="1" applyProtection="1">
      <alignment horizontal="left"/>
    </xf>
    <xf numFmtId="0" fontId="2" fillId="0" borderId="0" xfId="0" applyNumberFormat="1" applyFont="1" applyAlignment="1" applyProtection="1">
      <alignment horizontal="left"/>
    </xf>
    <xf numFmtId="0" fontId="2" fillId="0" borderId="0" xfId="0" applyFont="1" applyAlignment="1" applyProtection="1">
      <alignment horizontal="left"/>
    </xf>
    <xf numFmtId="0" fontId="2" fillId="0" borderId="0" xfId="0" applyFont="1" applyAlignment="1" applyProtection="1">
      <alignment horizontal="center"/>
      <protection locked="0"/>
    </xf>
    <xf numFmtId="0" fontId="2" fillId="0" borderId="0" xfId="0" applyFont="1" applyAlignment="1" applyProtection="1">
      <alignment horizontal="center"/>
    </xf>
    <xf numFmtId="1" fontId="2" fillId="0" borderId="0" xfId="0" applyNumberFormat="1" applyFont="1" applyAlignment="1" applyProtection="1">
      <alignment horizontal="center"/>
    </xf>
    <xf numFmtId="0" fontId="5" fillId="0" borderId="0" xfId="0" applyFont="1" applyAlignment="1">
      <alignment horizontal="left"/>
    </xf>
    <xf numFmtId="0" fontId="2" fillId="0" borderId="0" xfId="0" applyNumberFormat="1" applyFont="1" applyAlignment="1">
      <alignment horizontal="center"/>
    </xf>
    <xf numFmtId="0" fontId="4" fillId="0" borderId="0" xfId="0" applyNumberFormat="1" applyFont="1" applyAlignment="1">
      <alignment horizontal="center"/>
    </xf>
    <xf numFmtId="0" fontId="4" fillId="0" borderId="0" xfId="0" applyFont="1" applyAlignment="1" applyProtection="1">
      <alignment horizontal="center"/>
    </xf>
    <xf numFmtId="16" fontId="4" fillId="0" borderId="0" xfId="0" applyNumberFormat="1" applyFont="1" applyAlignment="1">
      <alignment horizontal="left"/>
    </xf>
    <xf numFmtId="0" fontId="0" fillId="0" borderId="0" xfId="0" applyNumberFormat="1" applyAlignment="1">
      <alignment horizontal="center"/>
    </xf>
    <xf numFmtId="0" fontId="0" fillId="0" borderId="5" xfId="0" applyBorder="1" applyAlignment="1">
      <alignment horizontal="center"/>
    </xf>
    <xf numFmtId="0" fontId="0" fillId="2" borderId="0" xfId="0" applyFill="1"/>
    <xf numFmtId="0" fontId="0" fillId="2" borderId="0" xfId="0" applyFill="1" applyAlignment="1">
      <alignment horizontal="center"/>
    </xf>
    <xf numFmtId="0" fontId="5" fillId="0" borderId="0" xfId="0" applyFont="1"/>
    <xf numFmtId="0" fontId="19" fillId="0" borderId="0" xfId="0" applyFont="1" applyAlignment="1">
      <alignment horizontal="right"/>
    </xf>
    <xf numFmtId="0" fontId="19" fillId="0" borderId="0" xfId="0" applyFont="1"/>
    <xf numFmtId="49" fontId="19" fillId="0" borderId="0" xfId="0" applyNumberFormat="1" applyFont="1"/>
    <xf numFmtId="0" fontId="19" fillId="0" borderId="0" xfId="0" applyFont="1" applyAlignment="1">
      <alignment horizontal="left"/>
    </xf>
    <xf numFmtId="0" fontId="19" fillId="0" borderId="0" xfId="0" applyFont="1" applyAlignment="1"/>
    <xf numFmtId="0" fontId="19" fillId="0" borderId="0" xfId="0" applyFont="1" applyAlignment="1">
      <alignment horizontal="center"/>
    </xf>
    <xf numFmtId="49" fontId="19" fillId="0" borderId="0" xfId="0" applyNumberFormat="1" applyFont="1" applyAlignment="1">
      <alignment horizontal="center"/>
    </xf>
    <xf numFmtId="49" fontId="19" fillId="0" borderId="0" xfId="0" applyNumberFormat="1" applyFont="1" applyAlignment="1">
      <alignment horizontal="left"/>
    </xf>
    <xf numFmtId="0" fontId="19" fillId="0" borderId="0" xfId="0" applyFont="1" applyFill="1" applyAlignment="1">
      <alignment horizontal="right"/>
    </xf>
    <xf numFmtId="0" fontId="19" fillId="0" borderId="0" xfId="0" applyFont="1" applyFill="1"/>
    <xf numFmtId="49" fontId="19" fillId="0" borderId="0" xfId="0" applyNumberFormat="1" applyFont="1" applyFill="1" applyAlignment="1">
      <alignment horizontal="center"/>
    </xf>
    <xf numFmtId="49" fontId="19" fillId="0" borderId="0" xfId="0" applyNumberFormat="1" applyFont="1" applyFill="1" applyAlignment="1">
      <alignment horizontal="left"/>
    </xf>
    <xf numFmtId="0" fontId="19" fillId="0" borderId="0" xfId="0" applyFont="1" applyFill="1" applyAlignment="1"/>
    <xf numFmtId="0" fontId="19" fillId="0" borderId="0" xfId="0" applyFont="1" applyFill="1" applyAlignment="1">
      <alignment horizontal="left"/>
    </xf>
    <xf numFmtId="49" fontId="18" fillId="0" borderId="0" xfId="0" applyNumberFormat="1" applyFont="1" applyFill="1" applyAlignment="1">
      <alignment horizontal="center"/>
    </xf>
    <xf numFmtId="0" fontId="18" fillId="0" borderId="0" xfId="0" applyFont="1" applyFill="1"/>
    <xf numFmtId="49" fontId="1" fillId="0" borderId="0" xfId="0" applyNumberFormat="1" applyFont="1" applyFill="1" applyAlignment="1">
      <alignment horizontal="center"/>
    </xf>
    <xf numFmtId="49" fontId="1" fillId="0" borderId="0" xfId="0" applyNumberFormat="1" applyFont="1" applyFill="1" applyAlignment="1">
      <alignment horizontal="left"/>
    </xf>
    <xf numFmtId="0" fontId="1" fillId="0" borderId="0" xfId="0" applyFont="1" applyFill="1" applyAlignment="1">
      <alignment horizontal="left"/>
    </xf>
    <xf numFmtId="0" fontId="1" fillId="0" borderId="0" xfId="0" applyFont="1" applyFill="1"/>
    <xf numFmtId="0" fontId="2" fillId="0" borderId="0" xfId="0" applyFont="1" applyFill="1" applyAlignment="1">
      <alignment horizontal="left"/>
    </xf>
    <xf numFmtId="164" fontId="2" fillId="0" borderId="0" xfId="0" applyNumberFormat="1" applyFont="1" applyFill="1" applyAlignment="1">
      <alignment horizontal="center"/>
    </xf>
    <xf numFmtId="49" fontId="4" fillId="0" borderId="0" xfId="0" applyNumberFormat="1" applyFont="1" applyFill="1" applyAlignment="1">
      <alignment horizontal="center"/>
    </xf>
    <xf numFmtId="0" fontId="4" fillId="0" borderId="0" xfId="0" applyNumberFormat="1" applyFont="1" applyFill="1" applyAlignment="1">
      <alignment horizontal="right"/>
    </xf>
    <xf numFmtId="1" fontId="4" fillId="0" borderId="0" xfId="0" applyNumberFormat="1" applyFont="1" applyFill="1" applyAlignment="1">
      <alignment horizontal="left"/>
    </xf>
    <xf numFmtId="164" fontId="4" fillId="0" borderId="0" xfId="0" applyNumberFormat="1" applyFont="1" applyFill="1" applyAlignment="1">
      <alignment horizontal="center"/>
    </xf>
    <xf numFmtId="49" fontId="18" fillId="0" borderId="0" xfId="0" applyNumberFormat="1" applyFont="1" applyFill="1" applyAlignment="1">
      <alignment horizontal="left"/>
    </xf>
    <xf numFmtId="0" fontId="2" fillId="0" borderId="0" xfId="0" applyFont="1" applyFill="1" applyBorder="1" applyAlignment="1">
      <alignment horizontal="left"/>
    </xf>
    <xf numFmtId="0" fontId="20" fillId="0" borderId="0" xfId="0" applyFont="1" applyAlignment="1">
      <alignment horizontal="left"/>
    </xf>
    <xf numFmtId="164" fontId="5" fillId="0" borderId="0" xfId="0" applyNumberFormat="1" applyFont="1" applyFill="1" applyAlignment="1">
      <alignment horizontal="center"/>
    </xf>
    <xf numFmtId="0" fontId="0" fillId="0" borderId="0" xfId="0" applyAlignment="1"/>
    <xf numFmtId="49" fontId="5" fillId="0" borderId="0" xfId="0" applyNumberFormat="1" applyFont="1" applyFill="1" applyAlignment="1">
      <alignment horizontal="left"/>
    </xf>
    <xf numFmtId="0" fontId="5" fillId="0" borderId="0" xfId="0" applyFont="1" applyFill="1" applyAlignment="1"/>
    <xf numFmtId="0" fontId="5" fillId="0" borderId="0" xfId="0" applyFont="1" applyFill="1" applyBorder="1" applyAlignment="1"/>
    <xf numFmtId="49" fontId="5" fillId="0" borderId="0" xfId="0" applyNumberFormat="1" applyFont="1" applyFill="1" applyAlignment="1">
      <alignment horizontal="center"/>
    </xf>
    <xf numFmtId="0" fontId="5" fillId="0" borderId="0" xfId="0" applyFont="1" applyFill="1" applyAlignment="1">
      <alignment horizontal="left"/>
    </xf>
    <xf numFmtId="0" fontId="0" fillId="0" borderId="0" xfId="0" applyFill="1"/>
    <xf numFmtId="49" fontId="4" fillId="0" borderId="0" xfId="0" applyNumberFormat="1" applyFont="1" applyFill="1" applyAlignment="1">
      <alignment horizontal="left"/>
    </xf>
    <xf numFmtId="16" fontId="21" fillId="0" borderId="0" xfId="0" applyNumberFormat="1" applyFont="1" applyFill="1" applyAlignment="1">
      <alignment horizontal="left"/>
    </xf>
    <xf numFmtId="0" fontId="5" fillId="0" borderId="0" xfId="0" applyFont="1" applyFill="1"/>
    <xf numFmtId="164" fontId="5" fillId="0" borderId="0" xfId="0" applyNumberFormat="1" applyFont="1" applyAlignment="1">
      <alignment horizontal="center"/>
    </xf>
    <xf numFmtId="16" fontId="5" fillId="0" borderId="0" xfId="0" applyNumberFormat="1" applyFont="1" applyFill="1" applyAlignment="1">
      <alignment horizontal="left"/>
    </xf>
    <xf numFmtId="0" fontId="5" fillId="0" borderId="0" xfId="0" applyFont="1" applyAlignment="1">
      <alignment horizontal="center"/>
    </xf>
    <xf numFmtId="0" fontId="5" fillId="0" borderId="0" xfId="0" applyFont="1" applyFill="1" applyBorder="1"/>
    <xf numFmtId="49" fontId="5" fillId="0" borderId="0" xfId="0" applyNumberFormat="1" applyFont="1" applyFill="1" applyAlignment="1" applyProtection="1">
      <alignment horizontal="center"/>
    </xf>
    <xf numFmtId="16" fontId="5" fillId="0" borderId="0" xfId="0" applyNumberFormat="1" applyFont="1" applyAlignment="1">
      <alignment horizontal="center"/>
    </xf>
    <xf numFmtId="16" fontId="22" fillId="0" borderId="0" xfId="0" applyNumberFormat="1" applyFont="1" applyFill="1" applyAlignment="1">
      <alignment horizontal="left"/>
    </xf>
    <xf numFmtId="0" fontId="23" fillId="0" borderId="0" xfId="0" applyFont="1"/>
    <xf numFmtId="0" fontId="8" fillId="0" borderId="0" xfId="0" applyFont="1" applyFill="1" applyAlignment="1">
      <alignment horizontal="left"/>
    </xf>
    <xf numFmtId="49" fontId="1" fillId="0" borderId="0" xfId="0" applyNumberFormat="1" applyFont="1" applyFill="1" applyAlignment="1" applyProtection="1">
      <alignment horizontal="center"/>
    </xf>
    <xf numFmtId="0" fontId="24" fillId="0" borderId="0" xfId="0" applyFont="1"/>
    <xf numFmtId="15" fontId="22" fillId="0" borderId="0" xfId="0" applyNumberFormat="1" applyFont="1" applyAlignment="1">
      <alignment horizontal="center"/>
    </xf>
    <xf numFmtId="49" fontId="1" fillId="0" borderId="0" xfId="0" applyNumberFormat="1" applyFont="1" applyAlignment="1" applyProtection="1">
      <alignment horizontal="center"/>
    </xf>
    <xf numFmtId="0" fontId="5" fillId="0" borderId="0" xfId="0" applyNumberFormat="1" applyFont="1" applyFill="1" applyAlignment="1">
      <alignment horizontal="right"/>
    </xf>
    <xf numFmtId="16" fontId="5" fillId="0" borderId="0" xfId="0" applyNumberFormat="1" applyFont="1" applyFill="1"/>
    <xf numFmtId="0" fontId="5" fillId="0" borderId="0" xfId="0" applyNumberFormat="1" applyFont="1" applyFill="1" applyAlignment="1"/>
    <xf numFmtId="0" fontId="5" fillId="0" borderId="0" xfId="0" applyNumberFormat="1" applyFont="1" applyFill="1" applyAlignment="1">
      <alignment horizontal="center"/>
    </xf>
    <xf numFmtId="15" fontId="25" fillId="0" borderId="0" xfId="0" applyNumberFormat="1" applyFont="1" applyAlignment="1">
      <alignment horizontal="center"/>
    </xf>
    <xf numFmtId="1" fontId="5" fillId="0" borderId="0" xfId="0" applyNumberFormat="1" applyFont="1" applyFill="1" applyAlignment="1">
      <alignment horizontal="left"/>
    </xf>
    <xf numFmtId="49" fontId="0" fillId="0" borderId="0" xfId="0" applyNumberFormat="1" applyFill="1" applyAlignment="1">
      <alignment horizontal="center"/>
    </xf>
    <xf numFmtId="49" fontId="0" fillId="0" borderId="0" xfId="0" applyNumberFormat="1" applyFill="1" applyAlignment="1">
      <alignment horizontal="left"/>
    </xf>
    <xf numFmtId="0" fontId="0" fillId="0" borderId="0" xfId="0" applyFill="1" applyAlignment="1">
      <alignment horizontal="left"/>
    </xf>
    <xf numFmtId="0" fontId="4" fillId="0" borderId="0" xfId="0" applyNumberFormat="1" applyFont="1" applyFill="1" applyAlignment="1"/>
    <xf numFmtId="0" fontId="0" fillId="0" borderId="0" xfId="0" applyFill="1" applyAlignment="1">
      <alignment horizontal="right"/>
    </xf>
    <xf numFmtId="0" fontId="4" fillId="0" borderId="0" xfId="0" applyNumberFormat="1" applyFont="1" applyAlignment="1"/>
    <xf numFmtId="0" fontId="2" fillId="0" borderId="0" xfId="0" applyFont="1" applyAlignment="1"/>
    <xf numFmtId="0" fontId="2" fillId="0" borderId="0" xfId="0" applyFont="1" applyAlignment="1">
      <alignment horizontal="right"/>
    </xf>
    <xf numFmtId="0" fontId="4" fillId="7" borderId="0" xfId="0" applyFont="1" applyFill="1" applyBorder="1" applyAlignment="1">
      <alignment horizontal="left"/>
    </xf>
    <xf numFmtId="164" fontId="5" fillId="2" borderId="0" xfId="0" applyNumberFormat="1" applyFont="1" applyFill="1" applyAlignment="1">
      <alignment horizontal="left"/>
    </xf>
    <xf numFmtId="164" fontId="4" fillId="0" borderId="0" xfId="0" applyNumberFormat="1" applyFont="1" applyAlignment="1">
      <alignment horizontal="left"/>
    </xf>
    <xf numFmtId="0" fontId="4" fillId="0" borderId="0" xfId="0" applyNumberFormat="1" applyFont="1" applyAlignment="1">
      <alignment horizontal="right"/>
    </xf>
    <xf numFmtId="0" fontId="4" fillId="9" borderId="4" xfId="0" applyFont="1" applyFill="1" applyBorder="1"/>
    <xf numFmtId="16" fontId="10" fillId="0" borderId="0" xfId="0" applyNumberFormat="1" applyFont="1"/>
    <xf numFmtId="0" fontId="5" fillId="2" borderId="0" xfId="0" applyFont="1" applyFill="1" applyAlignment="1">
      <alignment horizontal="left"/>
    </xf>
    <xf numFmtId="0" fontId="5" fillId="2" borderId="0" xfId="0" applyFont="1" applyFill="1" applyAlignment="1">
      <alignment horizontal="center"/>
    </xf>
    <xf numFmtId="0" fontId="4" fillId="0" borderId="0" xfId="0" applyNumberFormat="1" applyFont="1" applyAlignment="1">
      <alignment horizontal="left"/>
    </xf>
    <xf numFmtId="0" fontId="7" fillId="0" borderId="0" xfId="0" applyNumberFormat="1" applyFont="1" applyFill="1" applyAlignment="1">
      <alignment horizontal="left"/>
    </xf>
    <xf numFmtId="0" fontId="3" fillId="0" borderId="0" xfId="0" applyNumberFormat="1" applyFont="1" applyFill="1" applyAlignment="1">
      <alignment horizontal="left"/>
    </xf>
    <xf numFmtId="0" fontId="0" fillId="0" borderId="0" xfId="0" applyNumberFormat="1" applyAlignment="1">
      <alignment horizontal="right"/>
    </xf>
    <xf numFmtId="49" fontId="5" fillId="2" borderId="0" xfId="0" applyNumberFormat="1" applyFont="1" applyFill="1" applyAlignment="1">
      <alignment horizontal="center"/>
    </xf>
    <xf numFmtId="0" fontId="2" fillId="0" borderId="6" xfId="0" applyFont="1" applyBorder="1" applyAlignment="1">
      <alignment horizontal="left"/>
    </xf>
    <xf numFmtId="0" fontId="29" fillId="0" borderId="0" xfId="0" applyFont="1"/>
    <xf numFmtId="0" fontId="30" fillId="0" borderId="0" xfId="0" applyFont="1" applyAlignment="1">
      <alignment horizontal="center"/>
    </xf>
    <xf numFmtId="0" fontId="30" fillId="0" borderId="0" xfId="0" applyFont="1"/>
    <xf numFmtId="0" fontId="30" fillId="0" borderId="0" xfId="0" applyFont="1" applyFill="1"/>
    <xf numFmtId="0" fontId="29" fillId="0" borderId="0" xfId="0" applyFont="1" applyAlignment="1">
      <alignment horizontal="center"/>
    </xf>
    <xf numFmtId="0" fontId="29" fillId="0" borderId="0" xfId="0" applyFont="1" applyFill="1"/>
    <xf numFmtId="0" fontId="30" fillId="0" borderId="0" xfId="0" applyFont="1" applyAlignment="1">
      <alignment horizontal="left"/>
    </xf>
    <xf numFmtId="0" fontId="30" fillId="0" borderId="0" xfId="0" applyFont="1" applyFill="1" applyAlignment="1">
      <alignment horizontal="left"/>
    </xf>
    <xf numFmtId="0" fontId="30" fillId="0" borderId="0" xfId="0" applyFont="1" applyAlignment="1"/>
    <xf numFmtId="0" fontId="29" fillId="0" borderId="0" xfId="0" applyFont="1" applyFill="1" applyBorder="1" applyAlignment="1">
      <alignment horizontal="center"/>
    </xf>
    <xf numFmtId="0" fontId="30" fillId="0" borderId="0" xfId="0" applyFont="1" applyFill="1" applyAlignment="1">
      <alignment horizontal="center"/>
    </xf>
    <xf numFmtId="0" fontId="30" fillId="0" borderId="0" xfId="0" applyFont="1" applyFill="1" applyBorder="1"/>
    <xf numFmtId="0" fontId="30" fillId="0" borderId="0" xfId="0" applyFont="1" applyFill="1" applyBorder="1" applyAlignment="1">
      <alignment horizontal="left"/>
    </xf>
    <xf numFmtId="166" fontId="30" fillId="0" borderId="0" xfId="0" applyNumberFormat="1" applyFont="1" applyFill="1" applyBorder="1" applyAlignment="1">
      <alignment horizontal="left"/>
    </xf>
    <xf numFmtId="16" fontId="30" fillId="0" borderId="0" xfId="0" applyNumberFormat="1" applyFont="1" applyFill="1"/>
    <xf numFmtId="16" fontId="30" fillId="0" borderId="0" xfId="0" applyNumberFormat="1" applyFont="1" applyFill="1" applyBorder="1"/>
    <xf numFmtId="0" fontId="30" fillId="0" borderId="0" xfId="0" applyFont="1" applyBorder="1"/>
    <xf numFmtId="0" fontId="29" fillId="0" borderId="0" xfId="0" applyFont="1" applyFill="1" applyAlignment="1">
      <alignment horizontal="center"/>
    </xf>
    <xf numFmtId="0" fontId="30" fillId="0" borderId="2" xfId="0" applyFont="1" applyBorder="1"/>
    <xf numFmtId="0" fontId="31" fillId="0" borderId="0" xfId="0" applyFont="1" applyBorder="1"/>
    <xf numFmtId="0" fontId="30" fillId="0" borderId="3" xfId="0" applyFont="1" applyBorder="1"/>
    <xf numFmtId="0" fontId="30" fillId="0" borderId="4" xfId="0" applyFont="1" applyBorder="1"/>
    <xf numFmtId="0" fontId="29" fillId="0" borderId="0" xfId="0" applyFont="1" applyBorder="1"/>
    <xf numFmtId="16" fontId="30" fillId="0" borderId="0" xfId="0" applyNumberFormat="1" applyFont="1" applyAlignment="1">
      <alignment horizontal="center"/>
    </xf>
    <xf numFmtId="0" fontId="30" fillId="2" borderId="0" xfId="0" applyFont="1" applyFill="1"/>
    <xf numFmtId="0" fontId="10" fillId="2" borderId="1" xfId="0" applyFont="1" applyFill="1" applyBorder="1" applyAlignment="1">
      <alignment wrapText="1"/>
    </xf>
    <xf numFmtId="16" fontId="30" fillId="0" borderId="0" xfId="0" applyNumberFormat="1" applyFont="1" applyAlignment="1">
      <alignment horizontal="left"/>
    </xf>
    <xf numFmtId="3" fontId="4" fillId="0" borderId="0" xfId="0" applyNumberFormat="1" applyFont="1" applyAlignment="1" applyProtection="1">
      <alignment horizontal="center"/>
    </xf>
    <xf numFmtId="166" fontId="4" fillId="6" borderId="2" xfId="0" applyNumberFormat="1" applyFont="1" applyFill="1" applyBorder="1" applyAlignment="1">
      <alignment horizontal="left"/>
    </xf>
    <xf numFmtId="165" fontId="2" fillId="0" borderId="0" xfId="0" applyNumberFormat="1" applyFont="1" applyBorder="1" applyAlignment="1">
      <alignment horizontal="left"/>
    </xf>
    <xf numFmtId="16" fontId="4" fillId="2" borderId="4" xfId="0" applyNumberFormat="1" applyFont="1" applyFill="1" applyBorder="1"/>
    <xf numFmtId="16" fontId="2" fillId="0" borderId="0" xfId="0" applyNumberFormat="1" applyFont="1" applyAlignment="1">
      <alignment horizontal="left"/>
    </xf>
    <xf numFmtId="164" fontId="0" fillId="10" borderId="7" xfId="0" applyNumberFormat="1" applyFill="1" applyBorder="1"/>
    <xf numFmtId="0" fontId="0" fillId="10" borderId="8" xfId="0" applyFill="1" applyBorder="1"/>
    <xf numFmtId="0" fontId="0" fillId="10" borderId="9" xfId="0" applyFill="1" applyBorder="1"/>
    <xf numFmtId="0" fontId="0" fillId="10" borderId="10" xfId="0" applyFill="1" applyBorder="1" applyAlignment="1">
      <alignment horizontal="left"/>
    </xf>
    <xf numFmtId="164" fontId="0" fillId="10" borderId="5" xfId="0" applyNumberFormat="1" applyFill="1" applyBorder="1" applyAlignment="1">
      <alignment horizontal="left"/>
    </xf>
    <xf numFmtId="0" fontId="0" fillId="10" borderId="5" xfId="0" applyFill="1" applyBorder="1" applyAlignment="1">
      <alignment horizontal="left"/>
    </xf>
    <xf numFmtId="164" fontId="0" fillId="10" borderId="11" xfId="0" applyNumberFormat="1" applyFill="1" applyBorder="1" applyAlignment="1">
      <alignment horizontal="left"/>
    </xf>
    <xf numFmtId="164" fontId="4" fillId="10" borderId="10" xfId="0" applyNumberFormat="1" applyFont="1" applyFill="1" applyBorder="1" applyAlignment="1">
      <alignment horizontal="left"/>
    </xf>
    <xf numFmtId="0" fontId="4" fillId="10" borderId="5" xfId="0" applyFont="1" applyFill="1" applyBorder="1" applyAlignment="1">
      <alignment horizontal="left"/>
    </xf>
    <xf numFmtId="164" fontId="4" fillId="10" borderId="5" xfId="0" applyNumberFormat="1" applyFont="1" applyFill="1" applyBorder="1" applyAlignment="1">
      <alignment horizontal="left"/>
    </xf>
    <xf numFmtId="0" fontId="4" fillId="10" borderId="11" xfId="0" applyFont="1" applyFill="1" applyBorder="1" applyAlignment="1">
      <alignment horizontal="left"/>
    </xf>
    <xf numFmtId="164" fontId="0" fillId="10" borderId="10" xfId="0" applyNumberFormat="1" applyFill="1" applyBorder="1"/>
    <xf numFmtId="0" fontId="0" fillId="10" borderId="5" xfId="0" applyFill="1" applyBorder="1"/>
    <xf numFmtId="164" fontId="0" fillId="10" borderId="5" xfId="0" applyNumberFormat="1" applyFill="1" applyBorder="1"/>
    <xf numFmtId="164" fontId="0" fillId="10" borderId="11" xfId="0" applyNumberFormat="1" applyFill="1" applyBorder="1"/>
    <xf numFmtId="0" fontId="4" fillId="10" borderId="12" xfId="0" applyFont="1" applyFill="1" applyBorder="1" applyAlignment="1">
      <alignment horizontal="left"/>
    </xf>
    <xf numFmtId="164" fontId="4" fillId="10" borderId="13" xfId="0" applyNumberFormat="1" applyFont="1" applyFill="1" applyBorder="1" applyAlignment="1">
      <alignment horizontal="left"/>
    </xf>
    <xf numFmtId="0" fontId="4" fillId="10" borderId="13" xfId="0" applyFont="1" applyFill="1" applyBorder="1" applyAlignment="1">
      <alignment horizontal="left"/>
    </xf>
    <xf numFmtId="0" fontId="4" fillId="10" borderId="14" xfId="0" applyFont="1" applyFill="1" applyBorder="1" applyAlignment="1">
      <alignment horizontal="left"/>
    </xf>
    <xf numFmtId="0" fontId="0" fillId="11" borderId="7" xfId="0" applyFill="1" applyBorder="1"/>
    <xf numFmtId="0" fontId="0" fillId="11" borderId="8" xfId="0" applyFill="1" applyBorder="1"/>
    <xf numFmtId="0" fontId="0" fillId="11" borderId="9" xfId="0" applyFill="1" applyBorder="1"/>
    <xf numFmtId="0" fontId="0" fillId="11" borderId="10" xfId="0" applyFill="1" applyBorder="1" applyAlignment="1">
      <alignment horizontal="left"/>
    </xf>
    <xf numFmtId="0" fontId="0" fillId="11" borderId="5" xfId="0" applyFill="1" applyBorder="1" applyAlignment="1">
      <alignment horizontal="left"/>
    </xf>
    <xf numFmtId="0" fontId="0" fillId="11" borderId="11" xfId="0" applyFill="1" applyBorder="1" applyAlignment="1">
      <alignment horizontal="left"/>
    </xf>
    <xf numFmtId="0" fontId="4" fillId="11" borderId="10" xfId="0" applyFont="1" applyFill="1" applyBorder="1" applyAlignment="1">
      <alignment horizontal="left"/>
    </xf>
    <xf numFmtId="0" fontId="4" fillId="11" borderId="5" xfId="0" applyFont="1" applyFill="1" applyBorder="1" applyAlignment="1">
      <alignment horizontal="left"/>
    </xf>
    <xf numFmtId="0" fontId="4" fillId="11" borderId="11" xfId="0" applyFont="1" applyFill="1" applyBorder="1" applyAlignment="1">
      <alignment horizontal="left"/>
    </xf>
    <xf numFmtId="0" fontId="0" fillId="11" borderId="10" xfId="0" applyFill="1" applyBorder="1"/>
    <xf numFmtId="0" fontId="0" fillId="11" borderId="5" xfId="0" applyFill="1" applyBorder="1"/>
    <xf numFmtId="0" fontId="0" fillId="11" borderId="11" xfId="0" applyFill="1" applyBorder="1"/>
    <xf numFmtId="0" fontId="4" fillId="11" borderId="12" xfId="0" applyFont="1" applyFill="1" applyBorder="1" applyAlignment="1">
      <alignment horizontal="left"/>
    </xf>
    <xf numFmtId="0" fontId="4" fillId="11" borderId="13" xfId="0" applyFont="1" applyFill="1" applyBorder="1" applyAlignment="1">
      <alignment horizontal="left"/>
    </xf>
    <xf numFmtId="0" fontId="4" fillId="11" borderId="14" xfId="0" applyFont="1" applyFill="1" applyBorder="1" applyAlignment="1">
      <alignment horizontal="left"/>
    </xf>
    <xf numFmtId="0" fontId="29" fillId="0" borderId="0" xfId="0" applyFont="1" applyFill="1" applyAlignment="1">
      <alignment horizontal="left"/>
    </xf>
    <xf numFmtId="49" fontId="2" fillId="0" borderId="0" xfId="0" applyNumberFormat="1" applyFont="1" applyFill="1" applyAlignment="1">
      <alignment horizontal="center"/>
    </xf>
    <xf numFmtId="0" fontId="0" fillId="0" borderId="0" xfId="0" applyFill="1" applyAlignment="1">
      <alignment horizontal="center"/>
    </xf>
    <xf numFmtId="164" fontId="4" fillId="2" borderId="0" xfId="0" applyNumberFormat="1" applyFont="1" applyFill="1" applyAlignment="1">
      <alignment horizontal="center"/>
    </xf>
    <xf numFmtId="0" fontId="4" fillId="2" borderId="0" xfId="0" applyFont="1" applyFill="1" applyAlignment="1">
      <alignment horizontal="left"/>
    </xf>
    <xf numFmtId="49" fontId="12" fillId="0" borderId="0" xfId="0" applyNumberFormat="1" applyFont="1" applyFill="1"/>
    <xf numFmtId="1" fontId="1" fillId="0" borderId="0" xfId="0" applyNumberFormat="1" applyFont="1" applyFill="1" applyAlignment="1">
      <alignment horizontal="center"/>
    </xf>
    <xf numFmtId="164" fontId="26" fillId="0" borderId="0" xfId="0" applyNumberFormat="1" applyFont="1" applyAlignment="1">
      <alignment horizontal="center"/>
    </xf>
    <xf numFmtId="0" fontId="26" fillId="0" borderId="0" xfId="0" applyFont="1" applyAlignment="1">
      <alignment horizontal="left"/>
    </xf>
    <xf numFmtId="0" fontId="26" fillId="0" borderId="0" xfId="0" applyFont="1"/>
    <xf numFmtId="49" fontId="4" fillId="2" borderId="0" xfId="0" applyNumberFormat="1" applyFont="1" applyFill="1" applyAlignment="1">
      <alignment horizontal="center"/>
    </xf>
    <xf numFmtId="0" fontId="4" fillId="2" borderId="0" xfId="0" applyNumberFormat="1" applyFont="1" applyFill="1" applyAlignment="1">
      <alignment horizontal="center"/>
    </xf>
    <xf numFmtId="164" fontId="4" fillId="0" borderId="15" xfId="0" applyNumberFormat="1" applyFont="1" applyBorder="1" applyAlignment="1">
      <alignment horizontal="center"/>
    </xf>
    <xf numFmtId="164" fontId="4" fillId="0" borderId="16" xfId="0" applyNumberFormat="1" applyFont="1" applyBorder="1" applyAlignment="1">
      <alignment horizontal="center"/>
    </xf>
    <xf numFmtId="49" fontId="4" fillId="0" borderId="16" xfId="0" applyNumberFormat="1" applyFont="1" applyBorder="1" applyAlignment="1">
      <alignment horizontal="center"/>
    </xf>
    <xf numFmtId="0" fontId="4" fillId="0" borderId="16" xfId="0" applyNumberFormat="1" applyFont="1" applyBorder="1" applyAlignment="1">
      <alignment horizontal="center"/>
    </xf>
    <xf numFmtId="0" fontId="4" fillId="0" borderId="16" xfId="0" applyFont="1" applyBorder="1" applyAlignment="1">
      <alignment horizontal="left"/>
    </xf>
    <xf numFmtId="0" fontId="2" fillId="0" borderId="16" xfId="0" applyFont="1" applyBorder="1"/>
    <xf numFmtId="0" fontId="4" fillId="0" borderId="16" xfId="0" applyFont="1" applyBorder="1" applyAlignment="1">
      <alignment horizontal="center"/>
    </xf>
    <xf numFmtId="0" fontId="0" fillId="0" borderId="17" xfId="0" applyBorder="1"/>
    <xf numFmtId="164" fontId="4" fillId="0" borderId="0" xfId="0" applyNumberFormat="1" applyFont="1" applyBorder="1" applyAlignment="1">
      <alignment horizontal="center"/>
    </xf>
    <xf numFmtId="49" fontId="4" fillId="0" borderId="0" xfId="0" applyNumberFormat="1" applyFont="1" applyBorder="1" applyAlignment="1">
      <alignment horizontal="center"/>
    </xf>
    <xf numFmtId="0" fontId="4" fillId="0" borderId="0" xfId="0" applyNumberFormat="1"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4" fillId="0" borderId="18" xfId="0" applyFont="1" applyBorder="1" applyAlignment="1">
      <alignment horizontal="center"/>
    </xf>
    <xf numFmtId="164" fontId="4" fillId="0" borderId="17" xfId="0" applyNumberFormat="1" applyFont="1" applyBorder="1" applyAlignment="1">
      <alignment horizontal="center"/>
    </xf>
    <xf numFmtId="164" fontId="26" fillId="0" borderId="17" xfId="0" applyNumberFormat="1" applyFont="1" applyBorder="1" applyAlignment="1">
      <alignment horizontal="center"/>
    </xf>
    <xf numFmtId="164" fontId="26" fillId="0" borderId="0" xfId="0" applyNumberFormat="1" applyFont="1" applyBorder="1" applyAlignment="1">
      <alignment horizontal="center"/>
    </xf>
    <xf numFmtId="49" fontId="2" fillId="0" borderId="0" xfId="0" applyNumberFormat="1" applyFont="1" applyBorder="1" applyAlignment="1">
      <alignment horizontal="center"/>
    </xf>
    <xf numFmtId="0" fontId="2" fillId="0" borderId="0" xfId="0" applyFont="1" applyBorder="1" applyAlignment="1">
      <alignment horizontal="center"/>
    </xf>
    <xf numFmtId="0" fontId="0" fillId="0" borderId="0" xfId="0" applyBorder="1"/>
    <xf numFmtId="0" fontId="26" fillId="0" borderId="0" xfId="0" applyFont="1" applyAlignment="1">
      <alignment horizontal="center"/>
    </xf>
    <xf numFmtId="0" fontId="26" fillId="0" borderId="19" xfId="0" applyFont="1" applyBorder="1"/>
    <xf numFmtId="164" fontId="26" fillId="0" borderId="20" xfId="0" applyNumberFormat="1" applyFont="1" applyBorder="1" applyAlignment="1">
      <alignment horizontal="center"/>
    </xf>
    <xf numFmtId="49" fontId="2" fillId="0" borderId="20" xfId="0" applyNumberFormat="1" applyFont="1" applyBorder="1" applyAlignment="1">
      <alignment horizontal="center"/>
    </xf>
    <xf numFmtId="0" fontId="2" fillId="0" borderId="20" xfId="0" applyFont="1" applyBorder="1" applyAlignment="1">
      <alignment horizontal="center"/>
    </xf>
    <xf numFmtId="0" fontId="26" fillId="0" borderId="20" xfId="0" applyFont="1" applyBorder="1" applyAlignment="1">
      <alignment horizontal="left"/>
    </xf>
    <xf numFmtId="0" fontId="4" fillId="0" borderId="20" xfId="0" applyFont="1" applyBorder="1" applyAlignment="1">
      <alignment horizontal="center"/>
    </xf>
    <xf numFmtId="164" fontId="26" fillId="0" borderId="15" xfId="0" applyNumberFormat="1" applyFont="1" applyBorder="1" applyAlignment="1">
      <alignment horizontal="center"/>
    </xf>
    <xf numFmtId="164" fontId="26" fillId="0" borderId="16" xfId="0" applyNumberFormat="1" applyFont="1" applyBorder="1" applyAlignment="1">
      <alignment horizontal="center"/>
    </xf>
    <xf numFmtId="49" fontId="2" fillId="0" borderId="16" xfId="0" applyNumberFormat="1" applyFont="1" applyBorder="1" applyAlignment="1">
      <alignment horizontal="center"/>
    </xf>
    <xf numFmtId="0" fontId="2" fillId="0" borderId="16" xfId="0" applyNumberFormat="1" applyFont="1" applyBorder="1" applyAlignment="1">
      <alignment horizontal="center"/>
    </xf>
    <xf numFmtId="0" fontId="0" fillId="0" borderId="16" xfId="0" applyBorder="1"/>
    <xf numFmtId="0" fontId="26" fillId="0" borderId="17" xfId="0" applyFont="1" applyBorder="1"/>
    <xf numFmtId="0" fontId="2" fillId="0" borderId="0" xfId="0" applyNumberFormat="1" applyFont="1" applyBorder="1" applyAlignment="1">
      <alignment horizontal="center"/>
    </xf>
    <xf numFmtId="0" fontId="26" fillId="0" borderId="0" xfId="0" applyFont="1" applyBorder="1" applyAlignment="1">
      <alignment horizontal="left"/>
    </xf>
    <xf numFmtId="0" fontId="0" fillId="0" borderId="19" xfId="0" applyBorder="1"/>
    <xf numFmtId="164" fontId="4" fillId="0" borderId="20" xfId="0" applyNumberFormat="1" applyFont="1" applyBorder="1" applyAlignment="1">
      <alignment horizontal="center"/>
    </xf>
    <xf numFmtId="49" fontId="4" fillId="0" borderId="20" xfId="0" applyNumberFormat="1" applyFont="1" applyBorder="1" applyAlignment="1">
      <alignment horizontal="center"/>
    </xf>
    <xf numFmtId="0" fontId="4" fillId="0" borderId="20" xfId="0" applyFont="1" applyBorder="1" applyAlignment="1">
      <alignment horizontal="left"/>
    </xf>
    <xf numFmtId="0" fontId="2" fillId="0" borderId="16" xfId="0" applyFont="1" applyBorder="1" applyAlignment="1">
      <alignment horizontal="center"/>
    </xf>
    <xf numFmtId="164" fontId="2" fillId="0" borderId="17" xfId="0" applyNumberFormat="1" applyFont="1" applyBorder="1" applyAlignment="1">
      <alignment horizontal="center"/>
    </xf>
    <xf numFmtId="164" fontId="2" fillId="0" borderId="0" xfId="0" applyNumberFormat="1" applyFont="1" applyBorder="1" applyAlignment="1">
      <alignment horizontal="center"/>
    </xf>
    <xf numFmtId="0" fontId="2" fillId="0" borderId="17" xfId="0" applyFont="1" applyBorder="1"/>
    <xf numFmtId="0" fontId="2" fillId="0" borderId="0" xfId="0" applyFont="1" applyBorder="1" applyAlignment="1">
      <alignment horizontal="left"/>
    </xf>
    <xf numFmtId="0" fontId="4" fillId="0" borderId="19" xfId="0" applyFont="1" applyBorder="1"/>
    <xf numFmtId="0" fontId="4" fillId="0" borderId="20" xfId="0" applyNumberFormat="1" applyFont="1" applyBorder="1" applyAlignment="1">
      <alignment horizontal="center"/>
    </xf>
    <xf numFmtId="164" fontId="4" fillId="0" borderId="0" xfId="0" applyNumberFormat="1" applyFont="1" applyAlignment="1">
      <alignment horizontal="right"/>
    </xf>
    <xf numFmtId="0" fontId="4" fillId="0" borderId="0" xfId="0" applyFont="1" applyAlignment="1">
      <alignment horizontal="right"/>
    </xf>
    <xf numFmtId="164" fontId="27" fillId="0" borderId="0" xfId="0" applyNumberFormat="1" applyFont="1" applyAlignment="1">
      <alignment horizontal="left"/>
    </xf>
    <xf numFmtId="49" fontId="27" fillId="0" borderId="0" xfId="0" applyNumberFormat="1" applyFont="1" applyAlignment="1">
      <alignment horizontal="center"/>
    </xf>
    <xf numFmtId="0" fontId="28" fillId="0" borderId="0" xfId="0" applyNumberFormat="1" applyFont="1" applyAlignment="1">
      <alignment horizontal="center"/>
    </xf>
    <xf numFmtId="0" fontId="28" fillId="0" borderId="0" xfId="0" applyFont="1" applyAlignment="1">
      <alignment horizontal="left"/>
    </xf>
    <xf numFmtId="0" fontId="27" fillId="0" borderId="0" xfId="0" applyFont="1" applyAlignment="1">
      <alignment horizontal="left"/>
    </xf>
    <xf numFmtId="0" fontId="4" fillId="12" borderId="0" xfId="0" applyFont="1" applyFill="1" applyAlignment="1">
      <alignment horizontal="center"/>
    </xf>
    <xf numFmtId="0" fontId="4" fillId="6" borderId="3" xfId="0" applyFont="1" applyFill="1" applyBorder="1" applyAlignment="1">
      <alignment horizontal="left"/>
    </xf>
    <xf numFmtId="0" fontId="4" fillId="6" borderId="4" xfId="0" applyFont="1" applyFill="1" applyBorder="1"/>
    <xf numFmtId="20" fontId="4" fillId="0" borderId="0" xfId="0" applyNumberFormat="1" applyFont="1" applyFill="1"/>
    <xf numFmtId="0" fontId="8" fillId="0" borderId="0" xfId="0" applyFont="1" applyBorder="1"/>
    <xf numFmtId="16" fontId="2" fillId="0" borderId="0" xfId="0" applyNumberFormat="1" applyFont="1" applyFill="1" applyBorder="1" applyAlignment="1">
      <alignment horizontal="center"/>
    </xf>
    <xf numFmtId="0" fontId="2" fillId="0" borderId="18" xfId="0" applyFont="1" applyBorder="1" applyAlignment="1">
      <alignment horizontal="center"/>
    </xf>
    <xf numFmtId="0" fontId="2" fillId="0" borderId="18" xfId="0" applyFont="1" applyBorder="1"/>
    <xf numFmtId="0" fontId="2" fillId="0" borderId="21" xfId="0" applyFont="1" applyBorder="1" applyAlignment="1">
      <alignment horizontal="center"/>
    </xf>
    <xf numFmtId="0" fontId="2" fillId="0" borderId="22" xfId="0" applyFont="1" applyBorder="1"/>
    <xf numFmtId="0" fontId="34" fillId="0" borderId="0" xfId="0" applyFont="1" applyAlignment="1">
      <alignment horizontal="left"/>
    </xf>
    <xf numFmtId="0" fontId="0" fillId="0" borderId="0" xfId="0" applyAlignment="1">
      <alignment horizontal="left"/>
    </xf>
    <xf numFmtId="0" fontId="4" fillId="13" borderId="0" xfId="0" applyFont="1" applyFill="1" applyAlignment="1">
      <alignment horizontal="left"/>
    </xf>
    <xf numFmtId="49" fontId="4" fillId="13" borderId="0" xfId="0" applyNumberFormat="1" applyFont="1" applyFill="1" applyAlignment="1">
      <alignment horizontal="left"/>
    </xf>
    <xf numFmtId="0" fontId="0" fillId="0" borderId="0" xfId="0" applyAlignment="1">
      <alignment horizontal="left"/>
    </xf>
    <xf numFmtId="0" fontId="4" fillId="0" borderId="0" xfId="0" applyFont="1" applyFill="1" applyAlignment="1">
      <alignment horizontal="left"/>
    </xf>
    <xf numFmtId="0" fontId="4" fillId="0" borderId="0" xfId="0" applyFont="1" applyBorder="1"/>
    <xf numFmtId="49" fontId="33" fillId="2" borderId="4" xfId="0" applyNumberFormat="1" applyFont="1" applyFill="1" applyBorder="1"/>
    <xf numFmtId="16" fontId="33" fillId="2" borderId="4" xfId="0" applyNumberFormat="1" applyFont="1" applyFill="1" applyBorder="1"/>
    <xf numFmtId="16" fontId="8" fillId="0" borderId="0" xfId="0" applyNumberFormat="1" applyFont="1" applyFill="1" applyBorder="1"/>
    <xf numFmtId="0" fontId="8" fillId="0" borderId="0" xfId="0" applyFont="1" applyAlignment="1">
      <alignment horizontal="center"/>
    </xf>
    <xf numFmtId="0" fontId="35" fillId="0" borderId="0" xfId="0" applyFont="1" applyAlignment="1">
      <alignment horizontal="center"/>
    </xf>
    <xf numFmtId="0" fontId="35" fillId="0" borderId="0" xfId="0" applyFont="1" applyFill="1"/>
    <xf numFmtId="0" fontId="36" fillId="0" borderId="0" xfId="0" applyFont="1"/>
    <xf numFmtId="0" fontId="33" fillId="0" borderId="0" xfId="0" applyFont="1" applyFill="1" applyAlignment="1">
      <alignment horizontal="left"/>
    </xf>
    <xf numFmtId="0" fontId="0" fillId="14" borderId="7" xfId="0" applyFill="1" applyBorder="1"/>
    <xf numFmtId="0" fontId="0" fillId="14" borderId="8" xfId="0" applyFill="1" applyBorder="1"/>
    <xf numFmtId="0" fontId="0" fillId="14" borderId="9" xfId="0" applyFill="1" applyBorder="1"/>
    <xf numFmtId="164" fontId="0" fillId="15" borderId="7" xfId="0" applyNumberFormat="1" applyFill="1" applyBorder="1"/>
    <xf numFmtId="0" fontId="0" fillId="15" borderId="8" xfId="0" applyFill="1" applyBorder="1"/>
    <xf numFmtId="0" fontId="0" fillId="15" borderId="9" xfId="0" applyFill="1" applyBorder="1"/>
    <xf numFmtId="0" fontId="0" fillId="14" borderId="10" xfId="0" applyFill="1" applyBorder="1" applyAlignment="1">
      <alignment horizontal="left"/>
    </xf>
    <xf numFmtId="0" fontId="0" fillId="14" borderId="5" xfId="0" applyFill="1" applyBorder="1" applyAlignment="1">
      <alignment horizontal="left"/>
    </xf>
    <xf numFmtId="0" fontId="0" fillId="14" borderId="11" xfId="0" applyFill="1" applyBorder="1" applyAlignment="1">
      <alignment horizontal="left"/>
    </xf>
    <xf numFmtId="0" fontId="0" fillId="15" borderId="10" xfId="0" applyFill="1" applyBorder="1" applyAlignment="1">
      <alignment horizontal="left"/>
    </xf>
    <xf numFmtId="164" fontId="0" fillId="15" borderId="5" xfId="0" applyNumberFormat="1" applyFill="1" applyBorder="1" applyAlignment="1">
      <alignment horizontal="left"/>
    </xf>
    <xf numFmtId="0" fontId="0" fillId="15" borderId="5" xfId="0" applyFill="1" applyBorder="1" applyAlignment="1">
      <alignment horizontal="left"/>
    </xf>
    <xf numFmtId="164" fontId="0" fillId="15" borderId="11" xfId="0" applyNumberFormat="1" applyFill="1" applyBorder="1" applyAlignment="1">
      <alignment horizontal="left"/>
    </xf>
    <xf numFmtId="0" fontId="4" fillId="14" borderId="10" xfId="0" applyFont="1" applyFill="1" applyBorder="1" applyAlignment="1">
      <alignment horizontal="left"/>
    </xf>
    <xf numFmtId="0" fontId="4" fillId="14" borderId="5" xfId="0" applyFont="1" applyFill="1" applyBorder="1" applyAlignment="1">
      <alignment horizontal="left"/>
    </xf>
    <xf numFmtId="0" fontId="4" fillId="14" borderId="11" xfId="0" applyFont="1" applyFill="1" applyBorder="1" applyAlignment="1">
      <alignment horizontal="left"/>
    </xf>
    <xf numFmtId="164" fontId="4" fillId="15" borderId="10" xfId="0" applyNumberFormat="1" applyFont="1" applyFill="1" applyBorder="1" applyAlignment="1">
      <alignment horizontal="left"/>
    </xf>
    <xf numFmtId="0" fontId="4" fillId="15" borderId="5" xfId="0" applyFont="1" applyFill="1" applyBorder="1" applyAlignment="1">
      <alignment horizontal="left"/>
    </xf>
    <xf numFmtId="164" fontId="4" fillId="15" borderId="5" xfId="0" applyNumberFormat="1" applyFont="1" applyFill="1" applyBorder="1" applyAlignment="1">
      <alignment horizontal="left"/>
    </xf>
    <xf numFmtId="0" fontId="4" fillId="15" borderId="11" xfId="0" applyFont="1" applyFill="1" applyBorder="1" applyAlignment="1">
      <alignment horizontal="left"/>
    </xf>
    <xf numFmtId="0" fontId="0" fillId="14" borderId="10" xfId="0" applyFill="1" applyBorder="1"/>
    <xf numFmtId="0" fontId="0" fillId="14" borderId="5" xfId="0" applyFill="1" applyBorder="1"/>
    <xf numFmtId="0" fontId="0" fillId="14" borderId="11" xfId="0" applyFill="1" applyBorder="1"/>
    <xf numFmtId="164" fontId="0" fillId="15" borderId="10" xfId="0" applyNumberFormat="1" applyFill="1" applyBorder="1"/>
    <xf numFmtId="0" fontId="0" fillId="15" borderId="5" xfId="0" applyFill="1" applyBorder="1"/>
    <xf numFmtId="164" fontId="0" fillId="15" borderId="5" xfId="0" applyNumberFormat="1" applyFill="1" applyBorder="1"/>
    <xf numFmtId="164" fontId="0" fillId="15" borderId="11" xfId="0" applyNumberFormat="1" applyFill="1" applyBorder="1"/>
    <xf numFmtId="0" fontId="4" fillId="14" borderId="12" xfId="0" applyFont="1" applyFill="1" applyBorder="1" applyAlignment="1">
      <alignment horizontal="left"/>
    </xf>
    <xf numFmtId="0" fontId="4" fillId="14" borderId="13" xfId="0" applyFont="1" applyFill="1" applyBorder="1" applyAlignment="1">
      <alignment horizontal="left"/>
    </xf>
    <xf numFmtId="0" fontId="4" fillId="14" borderId="14" xfId="0" applyFont="1" applyFill="1" applyBorder="1" applyAlignment="1">
      <alignment horizontal="left"/>
    </xf>
    <xf numFmtId="0" fontId="4" fillId="15" borderId="12" xfId="0" applyFont="1" applyFill="1" applyBorder="1" applyAlignment="1">
      <alignment horizontal="left"/>
    </xf>
    <xf numFmtId="164" fontId="4" fillId="15" borderId="13" xfId="0" applyNumberFormat="1" applyFont="1" applyFill="1" applyBorder="1" applyAlignment="1">
      <alignment horizontal="left"/>
    </xf>
    <xf numFmtId="0" fontId="4" fillId="15" borderId="13" xfId="0" applyFont="1" applyFill="1" applyBorder="1" applyAlignment="1">
      <alignment horizontal="left"/>
    </xf>
    <xf numFmtId="0" fontId="4" fillId="15" borderId="14" xfId="0" applyFont="1" applyFill="1" applyBorder="1" applyAlignment="1">
      <alignment horizontal="left"/>
    </xf>
    <xf numFmtId="164" fontId="2" fillId="0" borderId="0" xfId="0" applyNumberFormat="1" applyFont="1" applyFill="1" applyAlignment="1">
      <alignment horizontal="left"/>
    </xf>
    <xf numFmtId="0" fontId="32" fillId="0" borderId="0" xfId="0" applyFont="1" applyFill="1" applyAlignment="1">
      <alignment horizontal="center" vertical="center"/>
    </xf>
    <xf numFmtId="16" fontId="13" fillId="0" borderId="0" xfId="0" applyNumberFormat="1" applyFont="1" applyAlignment="1">
      <alignment horizontal="justify"/>
    </xf>
    <xf numFmtId="0" fontId="0" fillId="0" borderId="0" xfId="0" applyAlignment="1"/>
    <xf numFmtId="0" fontId="13" fillId="0" borderId="0" xfId="0" applyFont="1" applyAlignment="1">
      <alignment horizontal="justify"/>
    </xf>
    <xf numFmtId="165" fontId="2" fillId="0" borderId="0" xfId="0" applyNumberFormat="1" applyFont="1" applyBorder="1" applyAlignment="1">
      <alignment horizontal="left"/>
    </xf>
    <xf numFmtId="0" fontId="0" fillId="0" borderId="0" xfId="0" applyAlignment="1">
      <alignment horizontal="left"/>
    </xf>
    <xf numFmtId="165" fontId="2" fillId="0" borderId="0" xfId="0" applyNumberFormat="1" applyFont="1" applyFill="1" applyBorder="1" applyAlignment="1">
      <alignment horizontal="left"/>
    </xf>
    <xf numFmtId="0" fontId="4" fillId="0" borderId="0" xfId="0" applyFont="1" applyFill="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3295650</xdr:colOff>
      <xdr:row>0</xdr:row>
      <xdr:rowOff>142875</xdr:rowOff>
    </xdr:from>
    <xdr:to>
      <xdr:col>2</xdr:col>
      <xdr:colOff>447675</xdr:colOff>
      <xdr:row>4</xdr:row>
      <xdr:rowOff>142875</xdr:rowOff>
    </xdr:to>
    <xdr:pic>
      <xdr:nvPicPr>
        <xdr:cNvPr id="2442" name="Grafik 3" descr="stb_verban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76725" y="142875"/>
          <a:ext cx="1924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13"/>
  </sheetPr>
  <dimension ref="A1:Q64"/>
  <sheetViews>
    <sheetView topLeftCell="A25" zoomScaleNormal="100" workbookViewId="0">
      <selection activeCell="G59" sqref="G59"/>
    </sheetView>
  </sheetViews>
  <sheetFormatPr baseColWidth="10" defaultColWidth="11.42578125" defaultRowHeight="12.75" x14ac:dyDescent="0.2"/>
  <cols>
    <col min="1" max="1" width="11.5703125" style="175" customWidth="1"/>
    <col min="2" max="2" width="3.85546875" style="175" customWidth="1"/>
    <col min="3" max="3" width="20.42578125" style="176" customWidth="1"/>
    <col min="4" max="4" width="3.140625" style="177" customWidth="1"/>
    <col min="5" max="5" width="18.28515625" style="175" bestFit="1" customWidth="1"/>
    <col min="6" max="6" width="3.5703125" style="176" customWidth="1"/>
    <col min="7" max="7" width="18.85546875" style="177" customWidth="1"/>
    <col min="8" max="8" width="3.140625" style="175" customWidth="1"/>
    <col min="9" max="9" width="19.28515625" style="176" customWidth="1"/>
    <col min="10" max="10" width="3.85546875" style="177" customWidth="1"/>
    <col min="11" max="11" width="19" style="175" customWidth="1"/>
    <col min="12" max="12" width="3.28515625" style="176" customWidth="1"/>
    <col min="13" max="13" width="16.28515625" style="177" customWidth="1"/>
    <col min="14" max="14" width="5.140625" style="178" customWidth="1"/>
    <col min="15" max="15" width="18.7109375" style="176" customWidth="1"/>
    <col min="16" max="16" width="2.85546875" style="178" customWidth="1"/>
    <col min="17" max="17" width="19" style="176" customWidth="1"/>
    <col min="18" max="16384" width="11.42578125" style="176"/>
  </cols>
  <sheetData>
    <row r="1" spans="1:17" x14ac:dyDescent="0.2">
      <c r="A1" s="3" t="s">
        <v>37</v>
      </c>
      <c r="B1" s="4"/>
      <c r="C1" s="5"/>
      <c r="D1" s="12"/>
      <c r="E1" s="4"/>
      <c r="F1" s="5"/>
      <c r="G1" s="12"/>
      <c r="H1" s="4"/>
      <c r="I1" s="178"/>
    </row>
    <row r="2" spans="1:17" s="3" customFormat="1" x14ac:dyDescent="0.2">
      <c r="B2" s="14"/>
      <c r="C2" s="3" t="s">
        <v>36</v>
      </c>
      <c r="D2" s="11"/>
      <c r="E2" s="3" t="s">
        <v>38</v>
      </c>
      <c r="G2" s="3" t="s">
        <v>39</v>
      </c>
      <c r="I2" s="3" t="s">
        <v>123</v>
      </c>
      <c r="J2" s="11"/>
      <c r="K2" s="12"/>
      <c r="N2" s="14"/>
      <c r="O2" s="9"/>
      <c r="P2" s="9"/>
    </row>
    <row r="3" spans="1:17" s="177" customFormat="1" x14ac:dyDescent="0.2">
      <c r="A3" s="53">
        <v>1</v>
      </c>
      <c r="B3" s="41" t="s">
        <v>40</v>
      </c>
      <c r="C3" s="12" t="s">
        <v>213</v>
      </c>
      <c r="D3" s="42" t="s">
        <v>41</v>
      </c>
      <c r="E3" s="9" t="s">
        <v>215</v>
      </c>
      <c r="F3" s="43" t="s">
        <v>42</v>
      </c>
      <c r="G3" s="9" t="s">
        <v>216</v>
      </c>
      <c r="H3" s="44" t="s">
        <v>185</v>
      </c>
      <c r="I3" s="12" t="s">
        <v>219</v>
      </c>
      <c r="J3" s="181"/>
      <c r="K3" s="9"/>
      <c r="N3" s="183"/>
      <c r="P3" s="183"/>
    </row>
    <row r="4" spans="1:17" s="177" customFormat="1" x14ac:dyDescent="0.2">
      <c r="A4" s="53">
        <v>2</v>
      </c>
      <c r="B4" s="41" t="s">
        <v>40</v>
      </c>
      <c r="C4" s="12" t="s">
        <v>200</v>
      </c>
      <c r="D4" s="42" t="s">
        <v>41</v>
      </c>
      <c r="E4" s="9" t="s">
        <v>13</v>
      </c>
      <c r="F4" s="43" t="s">
        <v>42</v>
      </c>
      <c r="G4" s="9" t="s">
        <v>93</v>
      </c>
      <c r="H4" s="44" t="s">
        <v>185</v>
      </c>
      <c r="I4" s="9" t="s">
        <v>220</v>
      </c>
      <c r="J4" s="181"/>
      <c r="K4" s="182"/>
      <c r="M4" s="180"/>
      <c r="N4" s="183"/>
      <c r="O4" s="180"/>
      <c r="P4" s="183"/>
    </row>
    <row r="5" spans="1:17" s="177" customFormat="1" x14ac:dyDescent="0.2">
      <c r="A5" s="53">
        <v>3</v>
      </c>
      <c r="B5" s="41" t="s">
        <v>40</v>
      </c>
      <c r="C5" s="12" t="s">
        <v>214</v>
      </c>
      <c r="D5" s="42" t="s">
        <v>41</v>
      </c>
      <c r="E5" s="9" t="s">
        <v>97</v>
      </c>
      <c r="F5" s="43" t="s">
        <v>42</v>
      </c>
      <c r="G5" s="9" t="s">
        <v>100</v>
      </c>
      <c r="H5" s="44" t="s">
        <v>185</v>
      </c>
      <c r="I5" s="12" t="s">
        <v>218</v>
      </c>
      <c r="J5" s="181"/>
      <c r="M5" s="180"/>
      <c r="N5" s="183"/>
      <c r="P5" s="183"/>
      <c r="Q5" s="180"/>
    </row>
    <row r="6" spans="1:17" s="177" customFormat="1" x14ac:dyDescent="0.2">
      <c r="A6" s="53">
        <v>4</v>
      </c>
      <c r="B6" s="41" t="s">
        <v>40</v>
      </c>
      <c r="C6" s="12" t="s">
        <v>199</v>
      </c>
      <c r="D6" s="42" t="s">
        <v>41</v>
      </c>
      <c r="E6" s="9" t="s">
        <v>180</v>
      </c>
      <c r="F6" s="43" t="s">
        <v>42</v>
      </c>
      <c r="G6" s="9" t="s">
        <v>14</v>
      </c>
      <c r="H6" s="44" t="s">
        <v>185</v>
      </c>
      <c r="I6" s="12" t="s">
        <v>203</v>
      </c>
      <c r="J6" s="181"/>
      <c r="N6" s="183"/>
      <c r="P6" s="183"/>
      <c r="Q6" s="180"/>
    </row>
    <row r="7" spans="1:17" s="177" customFormat="1" x14ac:dyDescent="0.2">
      <c r="A7" s="53">
        <v>5</v>
      </c>
      <c r="B7" s="41" t="s">
        <v>40</v>
      </c>
      <c r="C7" s="12" t="s">
        <v>67</v>
      </c>
      <c r="D7" s="42" t="s">
        <v>41</v>
      </c>
      <c r="E7" s="9" t="s">
        <v>179</v>
      </c>
      <c r="F7" s="43" t="s">
        <v>42</v>
      </c>
      <c r="G7" s="12" t="s">
        <v>217</v>
      </c>
      <c r="H7" s="44" t="s">
        <v>185</v>
      </c>
      <c r="I7" s="12" t="s">
        <v>96</v>
      </c>
      <c r="J7" s="181"/>
      <c r="N7" s="183"/>
      <c r="P7" s="183"/>
    </row>
    <row r="8" spans="1:17" s="177" customFormat="1" x14ac:dyDescent="0.2">
      <c r="A8" s="53">
        <v>6</v>
      </c>
      <c r="B8" s="41" t="s">
        <v>40</v>
      </c>
      <c r="C8" s="12" t="s">
        <v>178</v>
      </c>
      <c r="D8" s="42" t="s">
        <v>41</v>
      </c>
      <c r="E8" s="9" t="s">
        <v>201</v>
      </c>
      <c r="F8" s="43" t="s">
        <v>42</v>
      </c>
      <c r="G8" s="6" t="s">
        <v>202</v>
      </c>
      <c r="H8" s="44" t="s">
        <v>185</v>
      </c>
      <c r="I8" s="12" t="s">
        <v>177</v>
      </c>
      <c r="J8" s="181"/>
      <c r="N8" s="183"/>
      <c r="P8" s="183"/>
    </row>
    <row r="9" spans="1:17" s="177" customFormat="1" x14ac:dyDescent="0.2">
      <c r="A9" s="53"/>
      <c r="B9" s="365"/>
      <c r="C9" s="365"/>
      <c r="D9" s="365"/>
      <c r="E9" s="365"/>
      <c r="F9" s="365"/>
      <c r="G9" s="365"/>
      <c r="H9" s="365"/>
      <c r="I9" s="365"/>
      <c r="J9" s="181"/>
      <c r="N9" s="183"/>
      <c r="P9" s="183"/>
    </row>
    <row r="10" spans="1:17" s="177" customFormat="1" x14ac:dyDescent="0.2">
      <c r="A10" s="53"/>
      <c r="B10" s="365"/>
      <c r="C10" s="365"/>
      <c r="D10" s="365"/>
      <c r="E10" s="365"/>
      <c r="F10" s="365"/>
      <c r="G10" s="365"/>
      <c r="H10" s="365"/>
      <c r="I10" s="365"/>
      <c r="J10" s="181"/>
      <c r="N10" s="183"/>
      <c r="P10" s="183"/>
    </row>
    <row r="11" spans="1:17" s="177" customFormat="1" ht="13.5" thickBot="1" x14ac:dyDescent="0.25">
      <c r="B11" s="184"/>
      <c r="C11" s="185"/>
      <c r="D11" s="185"/>
      <c r="E11" s="184"/>
      <c r="F11" s="185"/>
      <c r="H11" s="184"/>
      <c r="I11" s="179"/>
      <c r="J11" s="181"/>
      <c r="K11" s="180"/>
      <c r="L11" s="185"/>
      <c r="M11" s="186"/>
      <c r="N11" s="175"/>
      <c r="P11" s="183"/>
      <c r="Q11" s="180"/>
    </row>
    <row r="12" spans="1:17" s="181" customFormat="1" x14ac:dyDescent="0.2">
      <c r="A12" s="10" t="s">
        <v>43</v>
      </c>
      <c r="C12" s="70">
        <v>43225</v>
      </c>
      <c r="D12" s="186"/>
      <c r="E12" s="71">
        <v>43225</v>
      </c>
      <c r="F12" s="51"/>
      <c r="G12" s="74">
        <v>43225</v>
      </c>
      <c r="H12" s="51"/>
      <c r="I12" s="202">
        <v>43225</v>
      </c>
      <c r="J12" s="187"/>
      <c r="K12" s="180"/>
      <c r="L12" s="186"/>
      <c r="M12" s="186"/>
      <c r="O12" s="177"/>
      <c r="Q12" s="180"/>
    </row>
    <row r="13" spans="1:17" s="181" customFormat="1" x14ac:dyDescent="0.2">
      <c r="A13" s="10" t="s">
        <v>44</v>
      </c>
      <c r="C13" s="68" t="s">
        <v>9</v>
      </c>
      <c r="D13" s="50"/>
      <c r="E13" s="72" t="s">
        <v>9</v>
      </c>
      <c r="F13" s="50"/>
      <c r="G13" s="75" t="s">
        <v>9</v>
      </c>
      <c r="H13" s="6"/>
      <c r="I13" s="306" t="s">
        <v>9</v>
      </c>
      <c r="J13" s="186"/>
      <c r="K13" s="180"/>
      <c r="L13" s="186"/>
      <c r="M13" s="186"/>
      <c r="O13" s="180"/>
      <c r="Q13" s="180"/>
    </row>
    <row r="14" spans="1:17" s="6" customFormat="1" ht="13.5" thickBot="1" x14ac:dyDescent="0.25">
      <c r="C14" s="69" t="s">
        <v>111</v>
      </c>
      <c r="D14" s="50" t="s">
        <v>10</v>
      </c>
      <c r="E14" s="73" t="s">
        <v>182</v>
      </c>
      <c r="F14" s="50" t="s">
        <v>10</v>
      </c>
      <c r="G14" s="164" t="s">
        <v>108</v>
      </c>
      <c r="H14" s="6" t="s">
        <v>10</v>
      </c>
      <c r="I14" s="307" t="s">
        <v>112</v>
      </c>
      <c r="J14" s="50" t="s">
        <v>10</v>
      </c>
      <c r="K14" s="9"/>
      <c r="L14" s="50" t="s">
        <v>10</v>
      </c>
      <c r="M14" s="50"/>
      <c r="O14" s="12"/>
      <c r="Q14" s="9"/>
    </row>
    <row r="15" spans="1:17" s="177" customFormat="1" ht="13.5" thickBot="1" x14ac:dyDescent="0.25">
      <c r="A15" s="10"/>
      <c r="C15" s="188"/>
      <c r="G15" s="200"/>
      <c r="I15" s="179"/>
      <c r="K15" s="180"/>
      <c r="N15" s="184"/>
      <c r="O15" s="180"/>
      <c r="P15" s="184"/>
      <c r="Q15" s="180"/>
    </row>
    <row r="16" spans="1:17" s="177" customFormat="1" x14ac:dyDescent="0.2">
      <c r="A16" s="10" t="s">
        <v>43</v>
      </c>
      <c r="C16" s="70">
        <v>43260</v>
      </c>
      <c r="D16" s="187"/>
      <c r="E16" s="71">
        <v>43260</v>
      </c>
      <c r="F16" s="51"/>
      <c r="G16" s="74">
        <v>43260</v>
      </c>
      <c r="H16" s="51"/>
      <c r="I16" s="202">
        <v>43260</v>
      </c>
      <c r="J16" s="187"/>
      <c r="K16" s="180"/>
      <c r="N16" s="184"/>
      <c r="O16" s="180"/>
      <c r="P16" s="184"/>
      <c r="Q16" s="180"/>
    </row>
    <row r="17" spans="1:17" s="177" customFormat="1" x14ac:dyDescent="0.2">
      <c r="A17" s="10" t="s">
        <v>45</v>
      </c>
      <c r="C17" s="68" t="s">
        <v>9</v>
      </c>
      <c r="D17" s="12"/>
      <c r="E17" s="72" t="s">
        <v>9</v>
      </c>
      <c r="F17" s="12"/>
      <c r="G17" s="75" t="s">
        <v>9</v>
      </c>
      <c r="H17" s="12"/>
      <c r="I17" s="306" t="s">
        <v>9</v>
      </c>
      <c r="K17" s="180"/>
      <c r="N17" s="184"/>
      <c r="P17" s="184"/>
      <c r="Q17" s="180"/>
    </row>
    <row r="18" spans="1:17" s="177" customFormat="1" ht="13.5" thickBot="1" x14ac:dyDescent="0.25">
      <c r="A18" s="10"/>
      <c r="C18" s="204" t="s">
        <v>105</v>
      </c>
      <c r="E18" s="73" t="s">
        <v>110</v>
      </c>
      <c r="F18" s="12" t="s">
        <v>10</v>
      </c>
      <c r="G18" s="164" t="s">
        <v>113</v>
      </c>
      <c r="H18" s="177" t="s">
        <v>10</v>
      </c>
      <c r="I18" s="307" t="s">
        <v>106</v>
      </c>
      <c r="J18" s="177" t="s">
        <v>10</v>
      </c>
      <c r="K18" s="180"/>
      <c r="L18" s="177" t="s">
        <v>10</v>
      </c>
      <c r="N18" s="184"/>
      <c r="P18" s="184"/>
      <c r="Q18" s="180"/>
    </row>
    <row r="19" spans="1:17" s="177" customFormat="1" x14ac:dyDescent="0.2">
      <c r="A19" s="10"/>
      <c r="C19" s="189"/>
      <c r="E19" s="190"/>
      <c r="G19" s="190"/>
      <c r="I19" s="190"/>
      <c r="K19" s="180"/>
      <c r="N19" s="184"/>
      <c r="P19" s="184"/>
      <c r="Q19" s="180"/>
    </row>
    <row r="20" spans="1:17" s="177" customFormat="1" x14ac:dyDescent="0.2">
      <c r="A20" s="113" t="s">
        <v>192</v>
      </c>
      <c r="C20" s="189"/>
      <c r="E20" s="190"/>
      <c r="G20" s="190"/>
      <c r="I20" s="190"/>
      <c r="K20" s="180"/>
      <c r="N20" s="184"/>
      <c r="P20" s="184"/>
      <c r="Q20" s="180"/>
    </row>
    <row r="21" spans="1:17" s="177" customFormat="1" x14ac:dyDescent="0.2">
      <c r="A21" s="113"/>
      <c r="C21" s="310" t="s">
        <v>229</v>
      </c>
      <c r="D21" s="8"/>
      <c r="E21" s="270" t="s">
        <v>194</v>
      </c>
      <c r="F21" s="8"/>
      <c r="G21" s="270" t="s">
        <v>46</v>
      </c>
      <c r="H21" s="8"/>
      <c r="I21" s="270" t="s">
        <v>47</v>
      </c>
      <c r="K21" s="180"/>
      <c r="N21" s="184"/>
      <c r="P21" s="184"/>
      <c r="Q21" s="180"/>
    </row>
    <row r="22" spans="1:17" s="177" customFormat="1" x14ac:dyDescent="0.2">
      <c r="A22" s="6"/>
      <c r="C22" s="12" t="s">
        <v>213</v>
      </c>
      <c r="E22" s="6" t="s">
        <v>97</v>
      </c>
      <c r="G22" s="160" t="s">
        <v>214</v>
      </c>
      <c r="I22" s="160" t="s">
        <v>215</v>
      </c>
      <c r="K22" s="180"/>
      <c r="N22" s="184"/>
      <c r="P22" s="184"/>
      <c r="Q22" s="180"/>
    </row>
    <row r="23" spans="1:17" s="177" customFormat="1" x14ac:dyDescent="0.2">
      <c r="A23" s="6"/>
      <c r="C23" s="12" t="s">
        <v>200</v>
      </c>
      <c r="E23" s="12" t="s">
        <v>13</v>
      </c>
      <c r="G23" s="160" t="s">
        <v>199</v>
      </c>
      <c r="I23" s="160" t="s">
        <v>180</v>
      </c>
      <c r="K23" s="180"/>
      <c r="N23" s="184"/>
      <c r="P23" s="184"/>
      <c r="Q23" s="180"/>
    </row>
    <row r="24" spans="1:17" s="177" customFormat="1" x14ac:dyDescent="0.2">
      <c r="A24" s="6"/>
      <c r="C24" s="12" t="s">
        <v>100</v>
      </c>
      <c r="E24" s="9" t="s">
        <v>201</v>
      </c>
      <c r="G24" s="160" t="s">
        <v>178</v>
      </c>
      <c r="I24" s="160" t="s">
        <v>179</v>
      </c>
      <c r="K24" s="180"/>
      <c r="N24" s="184"/>
      <c r="P24" s="184"/>
      <c r="Q24" s="180"/>
    </row>
    <row r="25" spans="1:17" s="177" customFormat="1" x14ac:dyDescent="0.2">
      <c r="A25" s="6"/>
      <c r="C25" s="12" t="s">
        <v>93</v>
      </c>
      <c r="E25" s="12" t="s">
        <v>203</v>
      </c>
      <c r="G25" s="160" t="s">
        <v>216</v>
      </c>
      <c r="I25" s="160" t="s">
        <v>218</v>
      </c>
      <c r="K25" s="180"/>
      <c r="N25" s="184"/>
      <c r="P25" s="184"/>
      <c r="Q25" s="180"/>
    </row>
    <row r="26" spans="1:17" s="177" customFormat="1" x14ac:dyDescent="0.2">
      <c r="A26" s="6"/>
      <c r="C26" s="12" t="s">
        <v>67</v>
      </c>
      <c r="E26" s="12" t="s">
        <v>177</v>
      </c>
      <c r="G26" s="160" t="s">
        <v>217</v>
      </c>
      <c r="I26" s="160" t="s">
        <v>96</v>
      </c>
      <c r="K26" s="180"/>
      <c r="N26" s="184"/>
      <c r="P26" s="184"/>
      <c r="Q26" s="180"/>
    </row>
    <row r="27" spans="1:17" s="177" customFormat="1" x14ac:dyDescent="0.2">
      <c r="A27" s="6"/>
      <c r="C27" s="50" t="s">
        <v>202</v>
      </c>
      <c r="E27" s="321" t="s">
        <v>219</v>
      </c>
      <c r="G27" s="160" t="s">
        <v>14</v>
      </c>
      <c r="I27" s="160" t="s">
        <v>220</v>
      </c>
      <c r="K27" s="180"/>
      <c r="N27" s="184"/>
      <c r="P27" s="184"/>
      <c r="Q27" s="180"/>
    </row>
    <row r="28" spans="1:17" s="177" customFormat="1" x14ac:dyDescent="0.2">
      <c r="A28" s="10"/>
      <c r="C28" s="324"/>
      <c r="E28" s="190"/>
      <c r="G28" s="309"/>
      <c r="I28" s="190"/>
      <c r="K28" s="180"/>
      <c r="N28" s="184"/>
      <c r="P28" s="184"/>
      <c r="Q28" s="180"/>
    </row>
    <row r="29" spans="1:17" s="177" customFormat="1" ht="13.5" thickBot="1" x14ac:dyDescent="0.25">
      <c r="A29" s="10"/>
      <c r="B29" s="184"/>
      <c r="C29" s="47" t="s">
        <v>232</v>
      </c>
      <c r="D29" s="48"/>
      <c r="E29" s="8" t="s">
        <v>195</v>
      </c>
      <c r="F29" s="48"/>
      <c r="G29" s="47" t="s">
        <v>46</v>
      </c>
      <c r="H29" s="10"/>
      <c r="I29" s="8" t="s">
        <v>47</v>
      </c>
      <c r="J29" s="185"/>
      <c r="K29" s="180"/>
      <c r="L29" s="185"/>
      <c r="M29" s="185"/>
      <c r="N29" s="191"/>
      <c r="P29" s="191"/>
      <c r="Q29" s="185"/>
    </row>
    <row r="30" spans="1:17" s="177" customFormat="1" x14ac:dyDescent="0.2">
      <c r="A30" s="10" t="s">
        <v>48</v>
      </c>
      <c r="B30" s="184"/>
      <c r="C30" s="63">
        <v>43274</v>
      </c>
      <c r="D30" s="51"/>
      <c r="E30" s="63">
        <v>43274</v>
      </c>
      <c r="F30" s="51"/>
      <c r="G30" s="63">
        <v>43274</v>
      </c>
      <c r="H30" s="51"/>
      <c r="I30" s="63">
        <v>43274</v>
      </c>
      <c r="J30" s="187"/>
      <c r="K30" s="180"/>
      <c r="L30" s="185"/>
      <c r="M30" s="185"/>
      <c r="N30" s="191"/>
      <c r="P30" s="191"/>
      <c r="Q30" s="185"/>
    </row>
    <row r="31" spans="1:17" s="177" customFormat="1" x14ac:dyDescent="0.2">
      <c r="A31" s="10" t="s">
        <v>44</v>
      </c>
      <c r="B31" s="184"/>
      <c r="C31" s="64" t="s">
        <v>9</v>
      </c>
      <c r="D31" s="12"/>
      <c r="E31" s="64" t="s">
        <v>9</v>
      </c>
      <c r="F31" s="12"/>
      <c r="G31" s="64" t="s">
        <v>9</v>
      </c>
      <c r="H31" s="12"/>
      <c r="I31" s="64" t="s">
        <v>9</v>
      </c>
      <c r="K31" s="190"/>
      <c r="L31" s="185"/>
      <c r="M31" s="185"/>
      <c r="N31" s="191"/>
      <c r="P31" s="191"/>
      <c r="Q31" s="185"/>
    </row>
    <row r="32" spans="1:17" s="177" customFormat="1" ht="13.5" thickBot="1" x14ac:dyDescent="0.25">
      <c r="A32" s="10"/>
      <c r="B32" s="184"/>
      <c r="C32" s="69" t="s">
        <v>109</v>
      </c>
      <c r="E32" s="69" t="s">
        <v>110</v>
      </c>
      <c r="G32" s="322" t="s">
        <v>230</v>
      </c>
      <c r="I32" s="69" t="s">
        <v>107</v>
      </c>
      <c r="K32" s="190"/>
      <c r="L32" s="185"/>
      <c r="M32" s="185"/>
      <c r="N32" s="191"/>
      <c r="P32" s="191"/>
      <c r="Q32" s="185"/>
    </row>
    <row r="33" spans="1:17" s="177" customFormat="1" ht="13.5" thickBot="1" x14ac:dyDescent="0.25">
      <c r="A33" s="10"/>
      <c r="B33" s="184"/>
      <c r="C33" s="47" t="s">
        <v>246</v>
      </c>
      <c r="D33" s="48"/>
      <c r="E33" s="8" t="s">
        <v>196</v>
      </c>
      <c r="F33" s="48"/>
      <c r="G33" s="8" t="s">
        <v>49</v>
      </c>
      <c r="H33" s="10"/>
      <c r="I33" s="8" t="s">
        <v>50</v>
      </c>
      <c r="J33" s="185"/>
      <c r="K33" s="190"/>
      <c r="L33" s="185"/>
      <c r="M33" s="185"/>
      <c r="N33" s="191"/>
      <c r="P33" s="191"/>
      <c r="Q33" s="185"/>
    </row>
    <row r="34" spans="1:17" s="177" customFormat="1" x14ac:dyDescent="0.2">
      <c r="A34" s="10" t="s">
        <v>48</v>
      </c>
      <c r="B34" s="184"/>
      <c r="C34" s="49">
        <v>43288</v>
      </c>
      <c r="D34" s="51"/>
      <c r="E34" s="49">
        <v>43288</v>
      </c>
      <c r="F34" s="51"/>
      <c r="G34" s="49">
        <v>43288</v>
      </c>
      <c r="H34" s="51"/>
      <c r="I34" s="49">
        <v>43288</v>
      </c>
      <c r="J34" s="187"/>
      <c r="K34" s="190"/>
      <c r="L34" s="185"/>
      <c r="M34" s="185"/>
      <c r="N34" s="191"/>
      <c r="P34" s="191"/>
      <c r="Q34" s="185"/>
    </row>
    <row r="35" spans="1:17" s="177" customFormat="1" x14ac:dyDescent="0.2">
      <c r="A35" s="10" t="s">
        <v>45</v>
      </c>
      <c r="B35" s="184"/>
      <c r="C35" s="52" t="s">
        <v>9</v>
      </c>
      <c r="D35" s="12"/>
      <c r="E35" s="52" t="s">
        <v>9</v>
      </c>
      <c r="F35" s="12"/>
      <c r="G35" s="52" t="s">
        <v>9</v>
      </c>
      <c r="H35" s="12"/>
      <c r="I35" s="52" t="s">
        <v>9</v>
      </c>
      <c r="K35" s="190"/>
      <c r="L35" s="185"/>
      <c r="M35" s="185"/>
      <c r="N35" s="191"/>
      <c r="P35" s="191"/>
      <c r="Q35" s="185"/>
    </row>
    <row r="36" spans="1:17" s="177" customFormat="1" ht="13.5" thickBot="1" x14ac:dyDescent="0.25">
      <c r="A36" s="10"/>
      <c r="B36" s="184"/>
      <c r="C36" s="204" t="s">
        <v>111</v>
      </c>
      <c r="E36" s="204" t="s">
        <v>106</v>
      </c>
      <c r="G36" s="323" t="s">
        <v>231</v>
      </c>
      <c r="I36" s="323" t="s">
        <v>231</v>
      </c>
      <c r="K36" s="190"/>
      <c r="L36" s="185"/>
      <c r="M36" s="185"/>
      <c r="N36" s="191"/>
      <c r="P36" s="191"/>
      <c r="Q36" s="185"/>
    </row>
    <row r="37" spans="1:17" s="177" customFormat="1" x14ac:dyDescent="0.2">
      <c r="A37" s="10"/>
      <c r="B37" s="184"/>
      <c r="C37" s="189"/>
      <c r="E37" s="190"/>
      <c r="G37" s="190"/>
      <c r="I37" s="190"/>
      <c r="K37" s="190"/>
      <c r="L37" s="185"/>
      <c r="M37" s="185"/>
      <c r="N37" s="191"/>
      <c r="P37" s="191"/>
      <c r="Q37" s="185"/>
    </row>
    <row r="38" spans="1:17" s="179" customFormat="1" ht="13.5" thickBot="1" x14ac:dyDescent="0.25">
      <c r="A38" s="8" t="s">
        <v>51</v>
      </c>
      <c r="B38" s="191"/>
      <c r="C38" s="11" t="s">
        <v>52</v>
      </c>
      <c r="E38" s="191"/>
      <c r="F38" s="177"/>
      <c r="H38" s="191"/>
      <c r="I38" s="180"/>
      <c r="K38" s="191"/>
      <c r="L38" s="185"/>
      <c r="N38" s="191"/>
      <c r="O38" s="185"/>
      <c r="P38" s="191"/>
    </row>
    <row r="39" spans="1:17" s="174" customFormat="1" x14ac:dyDescent="0.2">
      <c r="A39" s="14"/>
      <c r="B39" s="178"/>
      <c r="C39" s="3" t="s">
        <v>188</v>
      </c>
      <c r="D39" s="179"/>
      <c r="E39" s="178"/>
      <c r="G39" s="179"/>
      <c r="H39" s="178"/>
      <c r="J39" s="179"/>
      <c r="K39" s="192" t="s">
        <v>53</v>
      </c>
      <c r="M39" s="179"/>
      <c r="N39" s="178"/>
      <c r="P39" s="178"/>
      <c r="Q39" s="193"/>
    </row>
    <row r="40" spans="1:17" s="174" customFormat="1" x14ac:dyDescent="0.2">
      <c r="A40" s="14" t="s">
        <v>55</v>
      </c>
      <c r="B40" s="178"/>
      <c r="C40" s="3" t="s">
        <v>56</v>
      </c>
      <c r="D40" s="179"/>
      <c r="E40" s="178"/>
      <c r="G40" s="179"/>
      <c r="H40" s="178"/>
      <c r="J40" s="179"/>
      <c r="K40" s="194" t="s">
        <v>54</v>
      </c>
      <c r="M40" s="179"/>
      <c r="N40" s="178"/>
      <c r="P40" s="178"/>
      <c r="Q40" s="193"/>
    </row>
    <row r="41" spans="1:17" s="174" customFormat="1" ht="13.5" thickBot="1" x14ac:dyDescent="0.25">
      <c r="A41" s="14" t="s">
        <v>57</v>
      </c>
      <c r="B41" s="178"/>
      <c r="C41" s="3" t="s">
        <v>58</v>
      </c>
      <c r="D41" s="179"/>
      <c r="E41" s="178"/>
      <c r="G41" s="179"/>
      <c r="H41" s="178"/>
      <c r="J41" s="179"/>
      <c r="K41" s="195" t="s">
        <v>181</v>
      </c>
      <c r="M41" s="179"/>
      <c r="N41" s="178"/>
      <c r="P41" s="178"/>
      <c r="Q41" s="193"/>
    </row>
    <row r="42" spans="1:17" s="174" customFormat="1" x14ac:dyDescent="0.2">
      <c r="A42" s="14" t="s">
        <v>59</v>
      </c>
      <c r="B42" s="178"/>
      <c r="C42" s="3" t="s">
        <v>60</v>
      </c>
      <c r="D42" s="179"/>
      <c r="E42" s="178"/>
      <c r="G42" s="179"/>
      <c r="H42" s="178"/>
      <c r="J42" s="179"/>
      <c r="K42" s="178"/>
      <c r="M42" s="179"/>
      <c r="N42" s="178"/>
      <c r="P42" s="178"/>
      <c r="Q42" s="193"/>
    </row>
    <row r="43" spans="1:17" s="174" customFormat="1" x14ac:dyDescent="0.2">
      <c r="A43" s="14" t="s">
        <v>61</v>
      </c>
      <c r="B43" s="178"/>
      <c r="C43" s="3" t="s">
        <v>189</v>
      </c>
      <c r="D43" s="179"/>
      <c r="E43" s="178"/>
      <c r="G43" s="179"/>
      <c r="H43" s="178"/>
      <c r="J43" s="179"/>
      <c r="K43" s="178"/>
      <c r="M43" s="179"/>
      <c r="N43" s="178"/>
      <c r="P43" s="178"/>
      <c r="Q43" s="193"/>
    </row>
    <row r="44" spans="1:17" s="174" customFormat="1" x14ac:dyDescent="0.2">
      <c r="A44" s="178"/>
      <c r="B44" s="178"/>
      <c r="C44" s="3" t="s">
        <v>62</v>
      </c>
      <c r="D44" s="179"/>
      <c r="E44" s="178"/>
      <c r="G44" s="179"/>
      <c r="H44" s="178"/>
      <c r="J44" s="179"/>
      <c r="K44" s="178"/>
      <c r="L44" s="176"/>
      <c r="M44" s="179"/>
      <c r="N44" s="178"/>
      <c r="P44" s="178"/>
      <c r="Q44" s="196"/>
    </row>
    <row r="45" spans="1:17" x14ac:dyDescent="0.2">
      <c r="A45" s="197"/>
      <c r="B45" s="197"/>
    </row>
    <row r="46" spans="1:17" s="3" customFormat="1" ht="15.75" x14ac:dyDescent="0.25">
      <c r="A46" s="54" t="s">
        <v>186</v>
      </c>
      <c r="B46" s="19"/>
      <c r="C46" s="55"/>
      <c r="D46" s="55"/>
      <c r="E46" s="19"/>
      <c r="F46" s="18"/>
      <c r="G46" s="55"/>
      <c r="H46" s="19"/>
      <c r="I46" s="18"/>
      <c r="J46" s="55"/>
      <c r="K46" s="19"/>
      <c r="L46" s="18"/>
      <c r="M46" s="55"/>
      <c r="N46" s="14"/>
      <c r="P46" s="14"/>
    </row>
    <row r="47" spans="1:17" s="3" customFormat="1" ht="15.75" x14ac:dyDescent="0.25">
      <c r="A47" s="54" t="s">
        <v>65</v>
      </c>
      <c r="B47" s="19"/>
      <c r="C47" s="55"/>
      <c r="D47" s="55"/>
      <c r="E47" s="19"/>
      <c r="F47" s="18"/>
      <c r="G47" s="55"/>
      <c r="H47" s="19"/>
      <c r="I47" s="18"/>
      <c r="J47" s="55"/>
      <c r="K47" s="19"/>
      <c r="L47" s="18"/>
      <c r="M47" s="55"/>
      <c r="N47" s="14"/>
      <c r="P47" s="14"/>
    </row>
    <row r="48" spans="1:17" s="5" customFormat="1" ht="15.75" x14ac:dyDescent="0.25">
      <c r="A48" s="9" t="s">
        <v>63</v>
      </c>
      <c r="B48" s="4"/>
      <c r="C48" s="20"/>
      <c r="D48" s="57"/>
      <c r="E48" s="4"/>
      <c r="G48" s="57"/>
      <c r="H48" s="4"/>
      <c r="J48" s="57"/>
      <c r="K48" s="4"/>
      <c r="M48" s="57"/>
      <c r="P48" s="14"/>
    </row>
    <row r="49" spans="1:16" s="5" customFormat="1" ht="15.75" x14ac:dyDescent="0.25">
      <c r="A49" s="58"/>
      <c r="B49" s="4"/>
      <c r="C49" s="20"/>
      <c r="D49" s="56"/>
      <c r="E49" s="4"/>
      <c r="G49" s="56"/>
      <c r="H49" s="4"/>
      <c r="J49" s="56"/>
      <c r="K49" s="4"/>
      <c r="M49" s="56"/>
      <c r="N49" s="14"/>
      <c r="P49" s="14"/>
    </row>
    <row r="50" spans="1:16" s="5" customFormat="1" ht="15.75" x14ac:dyDescent="0.25">
      <c r="A50" s="59" t="s">
        <v>183</v>
      </c>
      <c r="B50" s="60"/>
      <c r="C50" s="61" t="s">
        <v>184</v>
      </c>
      <c r="D50" s="61"/>
      <c r="E50" s="60"/>
      <c r="F50" s="62"/>
      <c r="G50" s="61"/>
      <c r="H50" s="4"/>
      <c r="J50" s="57"/>
      <c r="M50" s="57"/>
      <c r="N50" s="14"/>
      <c r="P50" s="14"/>
    </row>
    <row r="53" spans="1:16" x14ac:dyDescent="0.2">
      <c r="C53" s="5" t="s">
        <v>64</v>
      </c>
      <c r="E53" s="326" t="s">
        <v>235</v>
      </c>
      <c r="G53" s="327" t="s">
        <v>236</v>
      </c>
    </row>
    <row r="54" spans="1:16" x14ac:dyDescent="0.2">
      <c r="A54" s="4" t="s">
        <v>43</v>
      </c>
      <c r="C54" s="87">
        <v>43225</v>
      </c>
      <c r="E54" s="12" t="s">
        <v>248</v>
      </c>
      <c r="G54" s="12" t="s">
        <v>237</v>
      </c>
    </row>
    <row r="55" spans="1:16" ht="15" x14ac:dyDescent="0.25">
      <c r="C55" s="200"/>
      <c r="E55" s="325" t="s">
        <v>240</v>
      </c>
      <c r="F55" s="198"/>
      <c r="G55" s="328"/>
    </row>
    <row r="56" spans="1:16" ht="15" x14ac:dyDescent="0.25">
      <c r="C56" s="87">
        <v>43260</v>
      </c>
      <c r="F56" s="198"/>
      <c r="G56" s="328" t="s">
        <v>238</v>
      </c>
    </row>
    <row r="57" spans="1:16" x14ac:dyDescent="0.2">
      <c r="G57" s="12" t="s">
        <v>239</v>
      </c>
    </row>
    <row r="59" spans="1:16" x14ac:dyDescent="0.2">
      <c r="D59" s="176"/>
      <c r="E59" s="176"/>
      <c r="G59" s="176"/>
    </row>
    <row r="60" spans="1:16" x14ac:dyDescent="0.2">
      <c r="D60" s="176"/>
      <c r="E60" s="176"/>
      <c r="G60" s="176"/>
    </row>
    <row r="61" spans="1:16" x14ac:dyDescent="0.2">
      <c r="D61" s="176"/>
      <c r="E61" s="176"/>
      <c r="G61" s="176"/>
    </row>
    <row r="64" spans="1:16" x14ac:dyDescent="0.2">
      <c r="C64" s="180"/>
      <c r="D64" s="180"/>
      <c r="E64" s="180"/>
    </row>
  </sheetData>
  <mergeCells count="1">
    <mergeCell ref="B9:I10"/>
  </mergeCells>
  <phoneticPr fontId="6" type="noConversion"/>
  <pageMargins left="0.35433070866141736" right="0.15748031496062992" top="0.55118110236220474" bottom="0.23622047244094491" header="0.27559055118110237" footer="0.51181102362204722"/>
  <pageSetup paperSize="9" scale="95" orientation="landscape" r:id="rId1"/>
  <headerFooter alignWithMargins="0">
    <oddHeader>&amp;C&amp;"Arial,Fett"&amp;14U12 - STB-Feldsaison 2017</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11"/>
  </sheetPr>
  <dimension ref="A1:IV103"/>
  <sheetViews>
    <sheetView topLeftCell="A10" zoomScaleNormal="100" workbookViewId="0">
      <selection activeCell="C45" sqref="C45"/>
    </sheetView>
  </sheetViews>
  <sheetFormatPr baseColWidth="10" defaultRowHeight="12.75" x14ac:dyDescent="0.2"/>
  <cols>
    <col min="1" max="1" width="14" customWidth="1"/>
    <col min="2" max="2" width="3" style="66" customWidth="1"/>
    <col min="3" max="3" width="18.7109375" customWidth="1"/>
    <col min="4" max="4" width="2.28515625" style="16" customWidth="1"/>
    <col min="5" max="14" width="2.28515625" customWidth="1"/>
    <col min="15" max="15" width="18.85546875" customWidth="1"/>
    <col min="16" max="16" width="4" style="2" customWidth="1"/>
    <col min="17" max="17" width="1.42578125" style="2" customWidth="1"/>
    <col min="18" max="18" width="4" style="2" customWidth="1"/>
    <col min="19" max="19" width="1.7109375" style="2" customWidth="1"/>
    <col min="20" max="20" width="4.140625" style="2" customWidth="1"/>
    <col min="21" max="21" width="0.85546875" style="2" customWidth="1"/>
    <col min="22" max="22" width="4.140625" style="2" customWidth="1"/>
    <col min="23" max="23" width="1.7109375" style="2" customWidth="1"/>
    <col min="24" max="24" width="4.140625" style="2" customWidth="1"/>
    <col min="25" max="25" width="0.85546875" style="2" customWidth="1"/>
    <col min="26" max="26" width="4.140625" style="2" customWidth="1"/>
  </cols>
  <sheetData>
    <row r="1" spans="1:256" s="7" customFormat="1" x14ac:dyDescent="0.2">
      <c r="A1" s="34" t="s">
        <v>6</v>
      </c>
      <c r="B1" s="39"/>
      <c r="C1" s="369">
        <f>Spielplan!$E$12</f>
        <v>43225</v>
      </c>
      <c r="D1" s="370"/>
      <c r="E1" s="370"/>
      <c r="F1" s="370"/>
      <c r="G1" s="370"/>
      <c r="H1" s="370"/>
      <c r="I1" s="370"/>
      <c r="J1" s="370"/>
      <c r="K1" s="370"/>
      <c r="L1" s="370"/>
      <c r="M1" s="370"/>
      <c r="N1" s="370"/>
      <c r="P1" s="14"/>
      <c r="Q1" s="14"/>
      <c r="R1" s="14"/>
      <c r="S1" s="14"/>
      <c r="T1" s="14"/>
      <c r="U1" s="14"/>
      <c r="V1" s="14"/>
      <c r="W1" s="14"/>
      <c r="X1" s="14"/>
      <c r="Y1" s="14"/>
      <c r="Z1" s="14"/>
    </row>
    <row r="2" spans="1:256" s="7" customFormat="1" x14ac:dyDescent="0.2">
      <c r="A2" s="34" t="s">
        <v>94</v>
      </c>
      <c r="B2" s="39"/>
      <c r="C2" s="369" t="str">
        <f>Spielplan!$E$14</f>
        <v>Niedernhall</v>
      </c>
      <c r="D2" s="370"/>
      <c r="E2" s="370"/>
      <c r="F2" s="370"/>
      <c r="G2" s="370"/>
      <c r="H2" s="370"/>
      <c r="I2" s="370"/>
      <c r="J2" s="370"/>
      <c r="K2" s="370"/>
      <c r="L2" s="370"/>
      <c r="M2" s="370"/>
      <c r="N2" s="370"/>
      <c r="P2" s="14"/>
      <c r="Q2" s="14"/>
      <c r="R2" s="14"/>
      <c r="S2" s="14"/>
      <c r="T2" s="14"/>
      <c r="U2" s="14"/>
      <c r="V2" s="14"/>
      <c r="W2" s="14"/>
      <c r="X2" s="14"/>
      <c r="Y2" s="14"/>
      <c r="Z2" s="14"/>
    </row>
    <row r="3" spans="1:256" s="7" customFormat="1" x14ac:dyDescent="0.2">
      <c r="A3" s="34" t="s">
        <v>7</v>
      </c>
      <c r="B3" s="39"/>
      <c r="C3" s="3" t="s">
        <v>187</v>
      </c>
      <c r="D3" s="38"/>
      <c r="P3" s="14"/>
      <c r="Q3" s="14"/>
      <c r="R3" s="14"/>
      <c r="S3" s="14"/>
      <c r="T3" s="14"/>
      <c r="U3" s="14"/>
      <c r="V3" s="14"/>
      <c r="W3" s="14"/>
      <c r="X3" s="14"/>
      <c r="Y3" s="14"/>
      <c r="Z3" s="14"/>
    </row>
    <row r="4" spans="1:256" s="7" customFormat="1" x14ac:dyDescent="0.2">
      <c r="A4" s="34" t="s">
        <v>32</v>
      </c>
      <c r="B4" s="39"/>
      <c r="C4" s="3" t="s">
        <v>257</v>
      </c>
      <c r="D4" s="38"/>
      <c r="P4" s="14"/>
      <c r="Q4" s="14"/>
      <c r="R4" s="14"/>
      <c r="S4" s="14"/>
      <c r="T4" s="14"/>
      <c r="U4" s="14"/>
      <c r="V4" s="14"/>
      <c r="W4" s="14"/>
      <c r="X4" s="14"/>
      <c r="Y4" s="14"/>
      <c r="Z4" s="14"/>
    </row>
    <row r="5" spans="1:256" s="7" customFormat="1" x14ac:dyDescent="0.2">
      <c r="A5" s="34" t="s">
        <v>8</v>
      </c>
      <c r="B5" s="39"/>
      <c r="C5" s="369" t="str">
        <f>Spielplan!$E$13</f>
        <v>10 Uhr</v>
      </c>
      <c r="D5" s="370"/>
      <c r="E5" s="370"/>
      <c r="F5" s="370"/>
      <c r="G5" s="370"/>
      <c r="H5" s="370"/>
      <c r="I5" s="370"/>
      <c r="J5" s="370"/>
      <c r="K5" s="370"/>
      <c r="L5" s="370"/>
      <c r="M5" s="370"/>
      <c r="N5" s="370"/>
      <c r="P5" s="14"/>
      <c r="Q5" s="14"/>
      <c r="R5" s="14"/>
      <c r="S5" s="14"/>
      <c r="T5" s="14"/>
      <c r="U5" s="14"/>
      <c r="V5" s="14"/>
      <c r="W5" s="14"/>
      <c r="X5" s="14"/>
      <c r="Y5" s="14"/>
      <c r="Z5" s="14"/>
    </row>
    <row r="6" spans="1:256" s="7" customFormat="1" x14ac:dyDescent="0.2">
      <c r="A6" s="34" t="s">
        <v>33</v>
      </c>
      <c r="B6" s="39"/>
      <c r="C6" s="7" t="s">
        <v>103</v>
      </c>
      <c r="D6" s="38"/>
      <c r="P6" s="14"/>
      <c r="Q6" s="14"/>
      <c r="R6" s="14"/>
      <c r="S6" s="14"/>
      <c r="T6" s="14"/>
      <c r="U6" s="14"/>
      <c r="V6" s="14"/>
      <c r="W6" s="14"/>
      <c r="X6" s="14"/>
      <c r="Y6" s="14"/>
      <c r="Z6" s="14"/>
    </row>
    <row r="7" spans="1:256" s="7" customFormat="1" x14ac:dyDescent="0.2">
      <c r="A7" s="34" t="s">
        <v>34</v>
      </c>
      <c r="B7" s="39"/>
      <c r="C7" s="7" t="str">
        <f>Spielplan!$E$2</f>
        <v>Vorrunde Gruppe B</v>
      </c>
      <c r="D7" s="38"/>
      <c r="P7" s="14"/>
      <c r="Q7" s="14"/>
      <c r="R7" s="14"/>
      <c r="S7" s="14"/>
      <c r="T7" s="14"/>
      <c r="U7" s="14"/>
      <c r="V7" s="14"/>
      <c r="W7" s="14"/>
      <c r="X7" s="14"/>
      <c r="Y7" s="14"/>
      <c r="Z7" s="14"/>
    </row>
    <row r="8" spans="1:256" s="7" customFormat="1" x14ac:dyDescent="0.2">
      <c r="A8" s="34" t="s">
        <v>35</v>
      </c>
      <c r="B8" s="39"/>
      <c r="C8" s="34"/>
      <c r="D8" s="34"/>
      <c r="E8" s="34"/>
      <c r="F8" s="34"/>
      <c r="P8" s="14"/>
      <c r="Q8" s="14"/>
      <c r="R8" s="14"/>
      <c r="S8" s="14"/>
      <c r="T8" s="14"/>
      <c r="U8" s="34"/>
      <c r="V8" s="34"/>
      <c r="W8" s="14"/>
      <c r="X8" s="1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row>
    <row r="9" spans="1:256" s="7" customFormat="1" x14ac:dyDescent="0.2">
      <c r="A9" s="34" t="s">
        <v>11</v>
      </c>
      <c r="B9" s="39"/>
      <c r="C9" s="45" t="str">
        <f>Spielplan!E3</f>
        <v>TV Vaihingen/Enz</v>
      </c>
      <c r="D9" s="38"/>
      <c r="P9" s="14"/>
      <c r="Q9" s="14"/>
      <c r="R9" s="14"/>
      <c r="S9" s="14"/>
      <c r="T9" s="14"/>
      <c r="U9" s="14"/>
      <c r="V9" s="14"/>
      <c r="W9" s="14"/>
      <c r="X9" s="14"/>
      <c r="Y9" s="14"/>
      <c r="Z9" s="14"/>
    </row>
    <row r="10" spans="1:256" s="7" customFormat="1" x14ac:dyDescent="0.2">
      <c r="A10" s="34"/>
      <c r="B10" s="39"/>
      <c r="C10" s="45" t="str">
        <f>Spielplan!E4</f>
        <v>TV Vaihingen/Enz 2</v>
      </c>
      <c r="D10" s="38"/>
      <c r="P10" s="14"/>
      <c r="Q10" s="14"/>
      <c r="R10" s="14"/>
      <c r="S10" s="14"/>
      <c r="T10" s="14"/>
      <c r="U10" s="14"/>
      <c r="V10" s="14"/>
      <c r="W10" s="14"/>
      <c r="X10" s="14"/>
      <c r="Y10" s="14"/>
      <c r="Z10" s="14"/>
    </row>
    <row r="11" spans="1:256" s="7" customFormat="1" x14ac:dyDescent="0.2">
      <c r="A11" s="34"/>
      <c r="B11" s="39"/>
      <c r="C11" s="45" t="str">
        <f>Spielplan!E5</f>
        <v>TV Hohenklingen</v>
      </c>
      <c r="D11" s="38"/>
      <c r="P11" s="14"/>
      <c r="Q11" s="14"/>
      <c r="R11" s="14"/>
      <c r="S11" s="14"/>
      <c r="T11" s="14"/>
      <c r="U11" s="14"/>
      <c r="V11" s="14"/>
      <c r="W11" s="14"/>
      <c r="X11" s="14"/>
      <c r="Y11" s="14"/>
      <c r="Z11" s="14"/>
    </row>
    <row r="12" spans="1:256" s="7" customFormat="1" x14ac:dyDescent="0.2">
      <c r="A12" s="34"/>
      <c r="B12" s="39"/>
      <c r="C12" s="45" t="str">
        <f>Spielplan!E6</f>
        <v>TSV Kleinvillars</v>
      </c>
      <c r="D12" s="38"/>
      <c r="P12" s="14"/>
      <c r="Q12" s="14"/>
      <c r="R12" s="14"/>
      <c r="S12" s="4"/>
      <c r="T12" s="4"/>
      <c r="U12" s="2"/>
      <c r="V12" s="4"/>
      <c r="W12" s="4"/>
      <c r="X12" s="4"/>
      <c r="Y12" s="2"/>
      <c r="Z12" s="4"/>
    </row>
    <row r="13" spans="1:256" s="7" customFormat="1" x14ac:dyDescent="0.2">
      <c r="A13" s="34"/>
      <c r="B13" s="39"/>
      <c r="C13" s="45" t="str">
        <f>Spielplan!E7</f>
        <v>TSV Niedernhall</v>
      </c>
      <c r="D13" s="38"/>
      <c r="P13" s="14"/>
      <c r="Q13" s="14"/>
      <c r="R13" s="14"/>
      <c r="S13" s="4"/>
      <c r="T13" s="4"/>
      <c r="U13" s="2"/>
      <c r="V13" s="4"/>
      <c r="W13" s="4"/>
      <c r="X13" s="4"/>
      <c r="Y13" s="2"/>
      <c r="Z13" s="4"/>
    </row>
    <row r="14" spans="1:256" s="7" customFormat="1" x14ac:dyDescent="0.2">
      <c r="A14" s="34"/>
      <c r="B14" s="39"/>
      <c r="C14" s="45" t="str">
        <f>Spielplan!E8</f>
        <v>TV Ochsenbach</v>
      </c>
      <c r="D14" s="38"/>
      <c r="P14" s="14"/>
      <c r="Q14" s="14"/>
      <c r="R14" s="14"/>
      <c r="S14" s="4"/>
      <c r="T14" s="4"/>
      <c r="U14" s="2"/>
      <c r="V14" s="4"/>
      <c r="W14" s="4"/>
      <c r="X14" s="4"/>
      <c r="Y14" s="2"/>
      <c r="Z14" s="4"/>
    </row>
    <row r="15" spans="1:256" s="3" customFormat="1" x14ac:dyDescent="0.2">
      <c r="A15" s="36"/>
      <c r="B15" s="65"/>
      <c r="C15" s="240"/>
      <c r="D15" s="241"/>
      <c r="E15" s="8"/>
      <c r="F15" s="8"/>
      <c r="G15" s="8"/>
      <c r="H15" s="8"/>
      <c r="I15" s="8"/>
      <c r="J15" s="8"/>
      <c r="K15" s="8"/>
      <c r="L15" s="8"/>
      <c r="M15" s="8"/>
      <c r="N15" s="8"/>
      <c r="O15" s="8"/>
      <c r="P15" s="8"/>
      <c r="Q15" s="8"/>
      <c r="R15" s="8"/>
      <c r="S15" s="10"/>
      <c r="T15" s="10"/>
      <c r="U15" s="242"/>
      <c r="V15" s="10"/>
      <c r="W15" s="10"/>
      <c r="X15" s="10"/>
      <c r="Y15" s="242"/>
      <c r="Z15" s="10"/>
    </row>
    <row r="16" spans="1:256" s="3" customFormat="1" x14ac:dyDescent="0.2">
      <c r="A16" s="37" t="s">
        <v>0</v>
      </c>
      <c r="B16" s="39"/>
      <c r="C16" s="14" t="s">
        <v>1</v>
      </c>
      <c r="D16" s="39"/>
      <c r="E16" s="7" t="s">
        <v>2</v>
      </c>
      <c r="F16" s="14"/>
      <c r="G16" s="14"/>
      <c r="H16" s="14"/>
      <c r="I16" s="14"/>
      <c r="J16" s="14"/>
      <c r="K16" s="14"/>
      <c r="L16" s="14"/>
      <c r="M16" s="14"/>
      <c r="N16" s="14"/>
      <c r="O16" s="14" t="s">
        <v>3</v>
      </c>
      <c r="P16" s="2"/>
      <c r="Q16" s="14" t="s">
        <v>101</v>
      </c>
      <c r="R16" s="14"/>
      <c r="S16" s="4"/>
      <c r="T16" s="2"/>
      <c r="U16" s="14" t="s">
        <v>102</v>
      </c>
      <c r="V16" s="14"/>
      <c r="W16" s="4"/>
      <c r="X16" s="2"/>
      <c r="Y16" s="14" t="s">
        <v>4</v>
      </c>
      <c r="Z16" s="14"/>
    </row>
    <row r="17" spans="1:26" s="3" customFormat="1" x14ac:dyDescent="0.2">
      <c r="A17" s="36"/>
      <c r="B17" s="39" t="s">
        <v>88</v>
      </c>
      <c r="C17" s="14"/>
      <c r="D17" s="39"/>
      <c r="E17" s="14"/>
      <c r="F17" s="14"/>
      <c r="G17" s="14"/>
      <c r="H17" s="14"/>
      <c r="I17" s="14"/>
      <c r="J17" s="14"/>
      <c r="K17" s="14"/>
      <c r="L17" s="14"/>
      <c r="M17" s="14"/>
      <c r="N17" s="14"/>
      <c r="O17" s="14"/>
      <c r="P17" s="14"/>
      <c r="Q17" s="14"/>
      <c r="R17" s="14"/>
      <c r="S17" s="14"/>
      <c r="T17" s="14"/>
      <c r="U17" s="14"/>
      <c r="V17" s="14"/>
      <c r="W17" s="14"/>
      <c r="X17" s="14"/>
      <c r="Y17" s="14"/>
      <c r="Z17" s="14"/>
    </row>
    <row r="18" spans="1:26" s="5" customFormat="1" x14ac:dyDescent="0.2">
      <c r="A18" s="36" t="str">
        <f>T(C5)</f>
        <v>10 Uhr</v>
      </c>
      <c r="B18" s="65">
        <v>1</v>
      </c>
      <c r="C18" s="9" t="str">
        <f>T($C$9)</f>
        <v>TV Vaihingen/Enz</v>
      </c>
      <c r="D18" s="15" t="s">
        <v>15</v>
      </c>
      <c r="E18" s="9" t="str">
        <f>T($C$10)</f>
        <v>TV Vaihingen/Enz 2</v>
      </c>
      <c r="F18" s="9"/>
      <c r="G18" s="9"/>
      <c r="H18" s="9"/>
      <c r="I18" s="9"/>
      <c r="J18" s="9"/>
      <c r="K18" s="9"/>
      <c r="L18" s="9"/>
      <c r="M18" s="9"/>
      <c r="N18" s="9"/>
      <c r="O18" s="9" t="str">
        <f>T($C$13)</f>
        <v>TSV Niedernhall</v>
      </c>
      <c r="P18" s="4"/>
      <c r="Q18" s="4" t="s">
        <v>5</v>
      </c>
      <c r="R18" s="4"/>
      <c r="S18" s="4"/>
      <c r="T18" s="4"/>
      <c r="U18" s="4" t="s">
        <v>5</v>
      </c>
      <c r="V18" s="4"/>
      <c r="W18" s="4"/>
      <c r="X18" s="4" t="str">
        <f>IF(P18="","",IF(P18=R18,"1",IF(P18&gt;R18,"2","0")))</f>
        <v/>
      </c>
      <c r="Y18" s="4" t="s">
        <v>5</v>
      </c>
      <c r="Z18" s="4" t="str">
        <f>IF(R18="","",IF(P18=R18,"1",IF(P18&lt;R18,"2","0")))</f>
        <v/>
      </c>
    </row>
    <row r="19" spans="1:26" s="5" customFormat="1" x14ac:dyDescent="0.2">
      <c r="A19" s="36"/>
      <c r="B19" s="65">
        <v>2</v>
      </c>
      <c r="C19" s="9" t="str">
        <f>T($C$11)</f>
        <v>TV Hohenklingen</v>
      </c>
      <c r="D19" s="15" t="s">
        <v>15</v>
      </c>
      <c r="E19" s="9" t="str">
        <f>T($C$12)</f>
        <v>TSV Kleinvillars</v>
      </c>
      <c r="F19" s="9"/>
      <c r="G19" s="9"/>
      <c r="H19" s="9"/>
      <c r="I19" s="9"/>
      <c r="J19" s="9"/>
      <c r="K19" s="9"/>
      <c r="L19" s="9"/>
      <c r="M19" s="9"/>
      <c r="N19" s="9"/>
      <c r="O19" s="9" t="str">
        <f>T($C$14)</f>
        <v>TV Ochsenbach</v>
      </c>
      <c r="P19" s="4"/>
      <c r="Q19" s="4" t="s">
        <v>5</v>
      </c>
      <c r="R19" s="4"/>
      <c r="S19" s="4"/>
      <c r="T19" s="4"/>
      <c r="U19" s="4" t="s">
        <v>5</v>
      </c>
      <c r="V19" s="4"/>
      <c r="W19" s="4"/>
      <c r="X19" s="4" t="str">
        <f>IF(P19="","",IF(P19=R19,"1",IF(P19&gt;R19,"2","0")))</f>
        <v/>
      </c>
      <c r="Y19" s="4" t="s">
        <v>5</v>
      </c>
      <c r="Z19" s="4" t="str">
        <f>IF(R19="","",IF(P19=R19,"1",IF(P19&lt;R19,"2","0")))</f>
        <v/>
      </c>
    </row>
    <row r="20" spans="1:26" s="5" customFormat="1" x14ac:dyDescent="0.2">
      <c r="A20" s="36"/>
      <c r="B20" s="65"/>
      <c r="C20" s="9"/>
      <c r="D20" s="15"/>
      <c r="E20" s="9"/>
      <c r="F20" s="9"/>
      <c r="G20" s="9"/>
      <c r="H20" s="9"/>
      <c r="I20" s="9"/>
      <c r="J20" s="9"/>
      <c r="K20" s="9"/>
      <c r="L20" s="9"/>
      <c r="M20" s="9"/>
      <c r="N20" s="9"/>
      <c r="O20" s="9"/>
      <c r="P20" s="4"/>
      <c r="Q20" s="4"/>
      <c r="R20" s="4"/>
      <c r="S20" s="4"/>
      <c r="T20" s="4"/>
      <c r="U20" s="2"/>
      <c r="V20" s="4"/>
      <c r="W20" s="4"/>
      <c r="X20" s="4"/>
      <c r="Y20" s="2"/>
      <c r="Z20" s="4"/>
    </row>
    <row r="21" spans="1:26" s="5" customFormat="1" x14ac:dyDescent="0.2">
      <c r="A21" s="36"/>
      <c r="B21" s="65" t="s">
        <v>89</v>
      </c>
      <c r="C21" s="9" t="str">
        <f>T($C$13)</f>
        <v>TSV Niedernhall</v>
      </c>
      <c r="D21" s="15" t="s">
        <v>15</v>
      </c>
      <c r="E21" s="9" t="str">
        <f>T($C$14)</f>
        <v>TV Ochsenbach</v>
      </c>
      <c r="F21" s="9"/>
      <c r="G21" s="9"/>
      <c r="H21" s="9"/>
      <c r="I21" s="9"/>
      <c r="J21" s="9"/>
      <c r="K21" s="9"/>
      <c r="L21" s="9"/>
      <c r="M21" s="9"/>
      <c r="N21" s="9"/>
      <c r="O21" s="9" t="str">
        <f>T($C$10)</f>
        <v>TV Vaihingen/Enz 2</v>
      </c>
      <c r="P21" s="4"/>
      <c r="Q21" s="4" t="s">
        <v>5</v>
      </c>
      <c r="R21" s="4"/>
      <c r="S21" s="4"/>
      <c r="T21" s="4"/>
      <c r="U21" s="4" t="s">
        <v>5</v>
      </c>
      <c r="V21" s="4"/>
      <c r="W21" s="4"/>
      <c r="X21" s="4" t="str">
        <f>IF(P21="","",IF(P21=R21,"1",IF(P21&gt;R21,"2","0")))</f>
        <v/>
      </c>
      <c r="Y21" s="4" t="s">
        <v>5</v>
      </c>
      <c r="Z21" s="4" t="str">
        <f>IF(R21="","",IF(P21=R21,"1",IF(P21&lt;R21,"2","0")))</f>
        <v/>
      </c>
    </row>
    <row r="22" spans="1:26" s="5" customFormat="1" x14ac:dyDescent="0.2">
      <c r="A22"/>
      <c r="B22" s="65" t="s">
        <v>90</v>
      </c>
      <c r="C22" s="9" t="str">
        <f>T($C$9)</f>
        <v>TV Vaihingen/Enz</v>
      </c>
      <c r="D22" s="15" t="s">
        <v>15</v>
      </c>
      <c r="E22" s="9" t="str">
        <f>T($C$11)</f>
        <v>TV Hohenklingen</v>
      </c>
      <c r="F22" s="9"/>
      <c r="G22" s="9"/>
      <c r="H22" s="9"/>
      <c r="I22" s="9"/>
      <c r="J22" s="9"/>
      <c r="K22" s="9"/>
      <c r="L22" s="9"/>
      <c r="M22" s="9"/>
      <c r="N22" s="9"/>
      <c r="O22" s="316" t="str">
        <f>T($C$12)</f>
        <v>TSV Kleinvillars</v>
      </c>
      <c r="P22" s="4"/>
      <c r="Q22" s="4" t="s">
        <v>5</v>
      </c>
      <c r="R22" s="4"/>
      <c r="S22" s="4"/>
      <c r="T22" s="4"/>
      <c r="U22" s="4" t="s">
        <v>5</v>
      </c>
      <c r="V22" s="4"/>
      <c r="W22" s="4"/>
      <c r="X22" s="4" t="str">
        <f>IF(P22="","",IF(P22=R22,"1",IF(P22&gt;R22,"2","0")))</f>
        <v/>
      </c>
      <c r="Y22" s="4" t="s">
        <v>5</v>
      </c>
      <c r="Z22" s="4" t="str">
        <f>IF(R22="","",IF(P22=R22,"1",IF(P22&lt;R22,"2","0")))</f>
        <v/>
      </c>
    </row>
    <row r="23" spans="1:26" s="5" customFormat="1" x14ac:dyDescent="0.2">
      <c r="A23"/>
      <c r="B23" s="66"/>
      <c r="C23" s="9"/>
      <c r="D23" s="15"/>
      <c r="E23" s="9"/>
      <c r="F23" s="9"/>
      <c r="G23" s="9"/>
      <c r="H23" s="9"/>
      <c r="I23" s="9"/>
      <c r="J23" s="9"/>
      <c r="K23" s="9"/>
      <c r="L23" s="9"/>
      <c r="M23" s="9"/>
      <c r="N23" s="9"/>
      <c r="O23" s="9"/>
      <c r="P23" s="4"/>
      <c r="Q23" s="4"/>
      <c r="R23" s="4"/>
      <c r="S23" s="4"/>
      <c r="T23" s="4"/>
      <c r="U23" s="2"/>
      <c r="V23" s="4"/>
      <c r="W23" s="4"/>
      <c r="X23" s="4"/>
      <c r="Y23" s="2"/>
      <c r="Z23" s="4"/>
    </row>
    <row r="24" spans="1:26" s="5" customFormat="1" x14ac:dyDescent="0.2">
      <c r="A24" s="36"/>
      <c r="B24" s="65" t="s">
        <v>89</v>
      </c>
      <c r="C24" s="9" t="str">
        <f>T($C$14)</f>
        <v>TV Ochsenbach</v>
      </c>
      <c r="D24" s="15" t="s">
        <v>15</v>
      </c>
      <c r="E24" s="9" t="str">
        <f>T($C$12)</f>
        <v>TSV Kleinvillars</v>
      </c>
      <c r="F24" s="9"/>
      <c r="G24" s="9"/>
      <c r="H24" s="9"/>
      <c r="I24" s="9"/>
      <c r="J24" s="9"/>
      <c r="K24" s="9"/>
      <c r="L24" s="9"/>
      <c r="M24" s="9"/>
      <c r="N24" s="9"/>
      <c r="O24" s="316" t="str">
        <f>T($C$9)</f>
        <v>TV Vaihingen/Enz</v>
      </c>
      <c r="P24" s="4"/>
      <c r="Q24" s="4" t="s">
        <v>5</v>
      </c>
      <c r="R24" s="4"/>
      <c r="S24" s="4"/>
      <c r="T24" s="4"/>
      <c r="U24" s="4" t="s">
        <v>5</v>
      </c>
      <c r="V24" s="4"/>
      <c r="W24" s="4"/>
      <c r="X24" s="4" t="str">
        <f>IF(P24="","",IF(P24=R24,"1",IF(P24&gt;R24,"2","0")))</f>
        <v/>
      </c>
      <c r="Y24" s="4" t="s">
        <v>5</v>
      </c>
      <c r="Z24" s="4" t="str">
        <f>IF(R24="","",IF(P24=R24,"1",IF(P24&lt;R24,"2","0")))</f>
        <v/>
      </c>
    </row>
    <row r="25" spans="1:26" s="5" customFormat="1" x14ac:dyDescent="0.2">
      <c r="A25" s="36"/>
      <c r="B25" s="65" t="s">
        <v>90</v>
      </c>
      <c r="C25" s="9" t="str">
        <f>T($C$10)</f>
        <v>TV Vaihingen/Enz 2</v>
      </c>
      <c r="D25" s="15" t="s">
        <v>15</v>
      </c>
      <c r="E25" s="9" t="str">
        <f>T($C$13)</f>
        <v>TSV Niedernhall</v>
      </c>
      <c r="F25" s="9"/>
      <c r="G25" s="9"/>
      <c r="H25" s="9"/>
      <c r="I25" s="9"/>
      <c r="J25" s="9"/>
      <c r="K25" s="9"/>
      <c r="L25" s="9"/>
      <c r="M25" s="9"/>
      <c r="N25" s="9"/>
      <c r="O25" s="9" t="str">
        <f>T($C$11)</f>
        <v>TV Hohenklingen</v>
      </c>
      <c r="P25" s="4"/>
      <c r="Q25" s="4" t="s">
        <v>5</v>
      </c>
      <c r="R25" s="4"/>
      <c r="S25" s="4"/>
      <c r="T25" s="4"/>
      <c r="U25" s="4" t="s">
        <v>5</v>
      </c>
      <c r="V25" s="4"/>
      <c r="W25" s="4"/>
      <c r="X25" s="4" t="str">
        <f>IF(P25="","",IF(P25=R25,"1",IF(P25&gt;R25,"2","0")))</f>
        <v/>
      </c>
      <c r="Y25" s="4" t="s">
        <v>5</v>
      </c>
      <c r="Z25" s="4" t="str">
        <f>IF(R25="","",IF(P25=R25,"1",IF(P25&lt;R25,"2","0")))</f>
        <v/>
      </c>
    </row>
    <row r="27" spans="1:26" x14ac:dyDescent="0.2">
      <c r="A27" s="36"/>
      <c r="B27" s="65" t="s">
        <v>89</v>
      </c>
      <c r="C27" s="1" t="str">
        <f>T($C$14)</f>
        <v>TV Ochsenbach</v>
      </c>
      <c r="D27" s="15" t="s">
        <v>15</v>
      </c>
      <c r="E27" s="1" t="str">
        <f>T($C$9)</f>
        <v>TV Vaihingen/Enz</v>
      </c>
      <c r="F27" s="1"/>
      <c r="G27" s="1"/>
      <c r="H27" s="1"/>
      <c r="I27" s="1"/>
      <c r="J27" s="1"/>
      <c r="K27" s="1"/>
      <c r="L27" s="1"/>
      <c r="M27" s="1"/>
      <c r="N27" s="1"/>
      <c r="O27" s="316" t="str">
        <f>T($C$12)</f>
        <v>TSV Kleinvillars</v>
      </c>
      <c r="P27" s="4"/>
      <c r="Q27" s="4" t="s">
        <v>5</v>
      </c>
      <c r="R27" s="4"/>
      <c r="S27" s="4"/>
      <c r="T27" s="4"/>
      <c r="U27" s="4" t="s">
        <v>5</v>
      </c>
      <c r="V27" s="4"/>
      <c r="W27" s="4"/>
      <c r="X27" s="4" t="str">
        <f>IF(P27="","",IF(P27=R27,"1",IF(P27&gt;R27,"2","0")))</f>
        <v/>
      </c>
      <c r="Y27" s="4" t="s">
        <v>5</v>
      </c>
      <c r="Z27" s="4" t="str">
        <f>IF(R27="","",IF(P27=R27,"1",IF(P27&lt;R27,"2","0")))</f>
        <v/>
      </c>
    </row>
    <row r="28" spans="1:26" s="5" customFormat="1" x14ac:dyDescent="0.2">
      <c r="A28" s="36"/>
      <c r="B28" s="65" t="s">
        <v>90</v>
      </c>
      <c r="C28" s="9" t="str">
        <f>T($C$10)</f>
        <v>TV Vaihingen/Enz 2</v>
      </c>
      <c r="D28" s="15" t="s">
        <v>15</v>
      </c>
      <c r="E28" s="9" t="str">
        <f>T($C$11)</f>
        <v>TV Hohenklingen</v>
      </c>
      <c r="F28" s="9"/>
      <c r="G28" s="9"/>
      <c r="H28" s="9"/>
      <c r="I28" s="9"/>
      <c r="J28" s="9"/>
      <c r="K28" s="9"/>
      <c r="L28" s="9"/>
      <c r="M28" s="9"/>
      <c r="N28" s="9"/>
      <c r="O28" s="9" t="str">
        <f>T($C$13)</f>
        <v>TSV Niedernhall</v>
      </c>
      <c r="P28" s="4"/>
      <c r="Q28" s="4" t="s">
        <v>5</v>
      </c>
      <c r="R28" s="4"/>
      <c r="S28" s="4"/>
      <c r="T28" s="4"/>
      <c r="U28" s="4" t="s">
        <v>5</v>
      </c>
      <c r="V28" s="4"/>
      <c r="W28" s="4"/>
      <c r="X28" s="4" t="str">
        <f>IF(P28="","",IF(P28=R28,"1",IF(P28&gt;R28,"2","0")))</f>
        <v/>
      </c>
      <c r="Y28" s="4" t="s">
        <v>5</v>
      </c>
      <c r="Z28" s="4" t="str">
        <f>IF(R28="","",IF(P28=R28,"1",IF(P28&lt;R28,"2","0")))</f>
        <v/>
      </c>
    </row>
    <row r="29" spans="1:26" s="5" customFormat="1" x14ac:dyDescent="0.2">
      <c r="A29" s="36"/>
      <c r="B29" s="65"/>
      <c r="C29" s="9"/>
      <c r="D29" s="15"/>
      <c r="E29" s="9"/>
      <c r="F29" s="9"/>
      <c r="G29" s="9"/>
      <c r="H29" s="9"/>
      <c r="I29" s="9"/>
      <c r="J29" s="9"/>
      <c r="K29" s="9"/>
      <c r="L29" s="9"/>
      <c r="M29" s="9"/>
      <c r="N29" s="9"/>
      <c r="O29" s="9"/>
      <c r="P29" s="4"/>
      <c r="Q29" s="4"/>
      <c r="R29" s="4"/>
      <c r="S29" s="4"/>
      <c r="T29" s="4"/>
      <c r="U29" s="2"/>
      <c r="V29" s="4"/>
      <c r="W29" s="4"/>
      <c r="X29" s="4"/>
      <c r="Y29" s="2"/>
      <c r="Z29" s="4"/>
    </row>
    <row r="30" spans="1:26" x14ac:dyDescent="0.2">
      <c r="A30" s="36"/>
      <c r="B30" s="65" t="s">
        <v>89</v>
      </c>
      <c r="C30" s="1" t="str">
        <f>T($C$12)</f>
        <v>TSV Kleinvillars</v>
      </c>
      <c r="D30" s="15" t="s">
        <v>15</v>
      </c>
      <c r="E30" s="1" t="str">
        <f>T($C$13)</f>
        <v>TSV Niedernhall</v>
      </c>
      <c r="F30" s="1"/>
      <c r="G30" s="1"/>
      <c r="H30" s="1"/>
      <c r="I30" s="1"/>
      <c r="J30" s="1"/>
      <c r="K30" s="1"/>
      <c r="L30" s="1"/>
      <c r="M30" s="1"/>
      <c r="N30" s="1"/>
      <c r="O30" s="316" t="str">
        <f>T($C$9)</f>
        <v>TV Vaihingen/Enz</v>
      </c>
      <c r="P30" s="4"/>
      <c r="Q30" s="4" t="s">
        <v>5</v>
      </c>
      <c r="R30" s="4"/>
      <c r="S30" s="4"/>
      <c r="T30" s="4"/>
      <c r="U30" s="4" t="s">
        <v>5</v>
      </c>
      <c r="V30" s="4"/>
      <c r="W30" s="4"/>
      <c r="X30" s="4" t="str">
        <f>IF(P30="","",IF(P30=R30,"1",IF(P30&gt;R30,"2","0")))</f>
        <v/>
      </c>
      <c r="Y30" s="4" t="s">
        <v>5</v>
      </c>
      <c r="Z30" s="4" t="str">
        <f>IF(R30="","",IF(P30=R30,"1",IF(P30&lt;R30,"2","0")))</f>
        <v/>
      </c>
    </row>
    <row r="31" spans="1:26" s="4" customFormat="1" x14ac:dyDescent="0.2">
      <c r="A31" s="36"/>
      <c r="B31" s="65" t="s">
        <v>90</v>
      </c>
      <c r="C31" s="9" t="str">
        <f>T($C$11)</f>
        <v>TV Hohenklingen</v>
      </c>
      <c r="D31" s="15" t="s">
        <v>15</v>
      </c>
      <c r="E31" s="9" t="str">
        <f>T($C$14)</f>
        <v>TV Ochsenbach</v>
      </c>
      <c r="F31" s="9"/>
      <c r="G31" s="9"/>
      <c r="H31" s="9"/>
      <c r="I31" s="9"/>
      <c r="J31" s="9"/>
      <c r="K31" s="9"/>
      <c r="L31" s="9"/>
      <c r="M31" s="9"/>
      <c r="N31" s="9"/>
      <c r="O31" s="9" t="str">
        <f>T($C$10)</f>
        <v>TV Vaihingen/Enz 2</v>
      </c>
      <c r="Q31" s="4" t="s">
        <v>5</v>
      </c>
      <c r="U31" s="4" t="s">
        <v>5</v>
      </c>
      <c r="X31" s="4" t="str">
        <f>IF(P31="","",IF(P31=R31,"1",IF(P31&gt;R31,"2","0")))</f>
        <v/>
      </c>
      <c r="Y31" s="4" t="s">
        <v>5</v>
      </c>
      <c r="Z31" s="4" t="str">
        <f>IF(R31="","",IF(P31=R31,"1",IF(P31&lt;R31,"2","0")))</f>
        <v/>
      </c>
    </row>
    <row r="32" spans="1:26" s="4" customFormat="1" x14ac:dyDescent="0.2">
      <c r="A32" s="36"/>
      <c r="B32" s="65"/>
      <c r="C32" s="9"/>
      <c r="D32" s="15"/>
      <c r="E32" s="9"/>
      <c r="F32" s="9"/>
      <c r="G32" s="9"/>
      <c r="H32" s="9"/>
      <c r="I32" s="9"/>
      <c r="J32" s="9"/>
      <c r="K32" s="9"/>
      <c r="L32" s="9"/>
      <c r="M32" s="9"/>
      <c r="N32" s="9"/>
      <c r="O32" s="9"/>
      <c r="U32" s="2"/>
      <c r="Y32" s="2"/>
    </row>
    <row r="33" spans="1:26" s="3" customFormat="1" x14ac:dyDescent="0.2">
      <c r="A33" s="36"/>
      <c r="B33" s="65" t="s">
        <v>89</v>
      </c>
      <c r="C33" s="9" t="str">
        <f>T($C$13)</f>
        <v>TSV Niedernhall</v>
      </c>
      <c r="D33" s="15" t="s">
        <v>15</v>
      </c>
      <c r="E33" s="9" t="str">
        <f>T($C$9)</f>
        <v>TV Vaihingen/Enz</v>
      </c>
      <c r="F33" s="9"/>
      <c r="G33" s="9"/>
      <c r="H33" s="9"/>
      <c r="I33" s="9"/>
      <c r="J33" s="9"/>
      <c r="K33" s="9"/>
      <c r="L33" s="9"/>
      <c r="M33" s="9"/>
      <c r="N33" s="9"/>
      <c r="O33" s="9" t="str">
        <f>T($C$11)</f>
        <v>TV Hohenklingen</v>
      </c>
      <c r="P33" s="4"/>
      <c r="Q33" s="4" t="s">
        <v>5</v>
      </c>
      <c r="R33" s="4"/>
      <c r="S33" s="4"/>
      <c r="T33" s="4"/>
      <c r="U33" s="4" t="s">
        <v>5</v>
      </c>
      <c r="V33" s="4"/>
      <c r="W33" s="4"/>
      <c r="X33" s="4" t="str">
        <f>IF(P33="","",IF(P33=R33,"1",IF(P33&gt;R33,"2","0")))</f>
        <v/>
      </c>
      <c r="Y33" s="4" t="s">
        <v>5</v>
      </c>
      <c r="Z33" s="4" t="str">
        <f>IF(R33="","",IF(P33=R33,"1",IF(P33&lt;R33,"2","0")))</f>
        <v/>
      </c>
    </row>
    <row r="34" spans="1:26" x14ac:dyDescent="0.2">
      <c r="A34" s="36"/>
      <c r="B34" s="65" t="s">
        <v>90</v>
      </c>
      <c r="C34" s="1" t="str">
        <f>T($C$12)</f>
        <v>TSV Kleinvillars</v>
      </c>
      <c r="D34" s="15" t="s">
        <v>15</v>
      </c>
      <c r="E34" s="1" t="str">
        <f>T($C$10)</f>
        <v>TV Vaihingen/Enz 2</v>
      </c>
      <c r="F34" s="1"/>
      <c r="G34" s="1"/>
      <c r="H34" s="1"/>
      <c r="I34" s="1"/>
      <c r="J34" s="1"/>
      <c r="K34" s="1"/>
      <c r="L34" s="1"/>
      <c r="M34" s="1"/>
      <c r="N34" s="1"/>
      <c r="O34" s="316" t="str">
        <f>T($C$14)</f>
        <v>TV Ochsenbach</v>
      </c>
      <c r="P34" s="4"/>
      <c r="Q34" s="4" t="s">
        <v>5</v>
      </c>
      <c r="R34" s="4"/>
      <c r="S34" s="4"/>
      <c r="T34" s="4"/>
      <c r="U34" s="4" t="s">
        <v>5</v>
      </c>
      <c r="V34" s="4"/>
      <c r="W34" s="4"/>
      <c r="X34" s="4" t="str">
        <f>IF(P34="","",IF(P34=R34,"1",IF(P34&gt;R34,"2","0")))</f>
        <v/>
      </c>
      <c r="Y34" s="4" t="s">
        <v>5</v>
      </c>
      <c r="Z34" s="4" t="str">
        <f>IF(R34="","",IF(P34=R34,"1",IF(P34&lt;R34,"2","0")))</f>
        <v/>
      </c>
    </row>
    <row r="36" spans="1:26" x14ac:dyDescent="0.2">
      <c r="A36" s="36"/>
      <c r="B36" s="65" t="s">
        <v>89</v>
      </c>
      <c r="C36" s="1" t="str">
        <f>T($C$13)</f>
        <v>TSV Niedernhall</v>
      </c>
      <c r="D36" s="15" t="s">
        <v>15</v>
      </c>
      <c r="E36" s="1" t="str">
        <f>T($C$11)</f>
        <v>TV Hohenklingen</v>
      </c>
      <c r="F36" s="1"/>
      <c r="G36" s="1"/>
      <c r="H36" s="1"/>
      <c r="I36" s="1"/>
      <c r="J36" s="1"/>
      <c r="K36" s="1"/>
      <c r="L36" s="1"/>
      <c r="M36" s="1"/>
      <c r="N36" s="1"/>
      <c r="O36" s="316" t="str">
        <f>T($C$9)</f>
        <v>TV Vaihingen/Enz</v>
      </c>
      <c r="P36" s="4"/>
      <c r="Q36" s="4" t="s">
        <v>5</v>
      </c>
      <c r="R36" s="4"/>
      <c r="S36" s="4"/>
      <c r="T36" s="4"/>
      <c r="U36" s="4" t="s">
        <v>5</v>
      </c>
      <c r="V36" s="4"/>
      <c r="W36" s="4"/>
      <c r="X36" s="4" t="str">
        <f>IF(P36="","",IF(P36=R36,"1",IF(P36&gt;R36,"2","0")))</f>
        <v/>
      </c>
      <c r="Y36" s="4" t="s">
        <v>5</v>
      </c>
      <c r="Z36" s="4" t="str">
        <f>IF(R36="","",IF(P36=R36,"1",IF(P36&lt;R36,"2","0")))</f>
        <v/>
      </c>
    </row>
    <row r="37" spans="1:26" x14ac:dyDescent="0.2">
      <c r="A37" s="36"/>
      <c r="B37" s="65" t="s">
        <v>90</v>
      </c>
      <c r="C37" s="1" t="str">
        <f>T($C$10)</f>
        <v>TV Vaihingen/Enz 2</v>
      </c>
      <c r="D37" s="15" t="s">
        <v>15</v>
      </c>
      <c r="E37" s="1" t="str">
        <f>T($C$14)</f>
        <v>TV Ochsenbach</v>
      </c>
      <c r="F37" s="1"/>
      <c r="G37" s="1"/>
      <c r="H37" s="1"/>
      <c r="I37" s="1"/>
      <c r="J37" s="1"/>
      <c r="K37" s="1"/>
      <c r="L37" s="1"/>
      <c r="M37" s="1"/>
      <c r="N37" s="1"/>
      <c r="O37" s="316" t="str">
        <f>T($C$12)</f>
        <v>TSV Kleinvillars</v>
      </c>
      <c r="P37" s="4"/>
      <c r="Q37" s="4" t="s">
        <v>5</v>
      </c>
      <c r="R37" s="4"/>
      <c r="S37" s="4"/>
      <c r="T37" s="4"/>
      <c r="U37" s="4" t="s">
        <v>5</v>
      </c>
      <c r="V37" s="4"/>
      <c r="W37" s="4"/>
      <c r="X37" s="4" t="str">
        <f>IF(P37="","",IF(P37=R37,"1",IF(P37&gt;R37,"2","0")))</f>
        <v/>
      </c>
      <c r="Y37" s="4" t="s">
        <v>5</v>
      </c>
      <c r="Z37" s="4" t="str">
        <f>IF(R37="","",IF(P37=R37,"1",IF(P37&lt;R37,"2","0")))</f>
        <v/>
      </c>
    </row>
    <row r="38" spans="1:26" x14ac:dyDescent="0.2">
      <c r="A38" s="36"/>
      <c r="B38" s="65"/>
      <c r="C38" s="1"/>
      <c r="D38" s="15"/>
      <c r="E38" s="1"/>
      <c r="F38" s="1"/>
      <c r="G38" s="1"/>
      <c r="H38" s="1"/>
      <c r="I38" s="1"/>
      <c r="J38" s="1"/>
      <c r="K38" s="1"/>
      <c r="L38" s="1"/>
      <c r="M38" s="1"/>
      <c r="N38" s="1"/>
      <c r="O38" s="316"/>
      <c r="Q38" s="4"/>
      <c r="S38" s="4"/>
      <c r="T38" s="4"/>
      <c r="V38" s="4"/>
      <c r="W38" s="4"/>
      <c r="X38" s="4"/>
      <c r="Z38" s="4"/>
    </row>
    <row r="39" spans="1:26" s="5" customFormat="1" x14ac:dyDescent="0.2">
      <c r="A39" s="36"/>
      <c r="B39" s="65" t="s">
        <v>89</v>
      </c>
      <c r="C39" s="9" t="str">
        <f>T($C$12)</f>
        <v>TSV Kleinvillars</v>
      </c>
      <c r="D39" s="15" t="s">
        <v>15</v>
      </c>
      <c r="E39" s="9" t="str">
        <f>T($C$9)</f>
        <v>TV Vaihingen/Enz</v>
      </c>
      <c r="F39" s="9"/>
      <c r="G39" s="9"/>
      <c r="H39" s="9"/>
      <c r="I39" s="9"/>
      <c r="J39" s="9"/>
      <c r="K39" s="9"/>
      <c r="L39" s="9"/>
      <c r="M39" s="9"/>
      <c r="N39" s="9"/>
      <c r="O39" s="9" t="str">
        <f>T($C$10)</f>
        <v>TV Vaihingen/Enz 2</v>
      </c>
      <c r="P39" s="4"/>
      <c r="Q39" s="4" t="s">
        <v>5</v>
      </c>
      <c r="R39" s="4"/>
      <c r="S39" s="4"/>
      <c r="T39" s="4"/>
      <c r="U39" s="4" t="s">
        <v>5</v>
      </c>
      <c r="V39" s="4"/>
      <c r="W39" s="4"/>
      <c r="X39" s="4" t="str">
        <f>IF(P39="","",IF(P39=R39,"1",IF(P39&gt;R39,"2","0")))</f>
        <v/>
      </c>
      <c r="Y39" s="4" t="s">
        <v>5</v>
      </c>
      <c r="Z39" s="4" t="str">
        <f>IF(R39="","",IF(P39=R39,"1",IF(P39&lt;R39,"2","0")))</f>
        <v/>
      </c>
    </row>
    <row r="41" spans="1:26" x14ac:dyDescent="0.2">
      <c r="A41" s="36"/>
      <c r="B41" s="65"/>
      <c r="C41" s="1"/>
      <c r="D41" s="40"/>
      <c r="E41" s="1"/>
      <c r="F41" s="1"/>
      <c r="G41" s="1"/>
      <c r="H41" s="1"/>
      <c r="I41" s="1"/>
      <c r="J41" s="1"/>
      <c r="K41" s="1"/>
      <c r="L41" s="1"/>
      <c r="M41" s="1"/>
      <c r="N41" s="1"/>
      <c r="O41" s="1"/>
      <c r="S41" s="14"/>
      <c r="T41" s="4"/>
      <c r="V41" s="4"/>
      <c r="W41" s="14"/>
      <c r="X41" s="4"/>
      <c r="Z41" s="4"/>
    </row>
    <row r="42" spans="1:26" s="7" customFormat="1" x14ac:dyDescent="0.2">
      <c r="A42" s="34" t="s">
        <v>6</v>
      </c>
      <c r="B42" s="39"/>
      <c r="C42" s="369">
        <f>Spielplan!$E$16</f>
        <v>43260</v>
      </c>
      <c r="D42" s="370"/>
      <c r="E42" s="370"/>
      <c r="F42" s="370"/>
      <c r="G42" s="370"/>
      <c r="H42" s="370"/>
      <c r="I42" s="370"/>
      <c r="J42" s="370"/>
      <c r="K42" s="370"/>
      <c r="L42" s="370"/>
      <c r="M42" s="370"/>
      <c r="N42" s="370"/>
      <c r="O42" s="1"/>
      <c r="P42" s="14"/>
      <c r="Q42" s="14"/>
      <c r="R42" s="14"/>
      <c r="S42" s="14"/>
      <c r="T42" s="14"/>
      <c r="U42" s="14"/>
      <c r="V42" s="14"/>
      <c r="W42" s="14"/>
      <c r="X42" s="14"/>
      <c r="Y42" s="14"/>
      <c r="Z42" s="14"/>
    </row>
    <row r="43" spans="1:26" s="7" customFormat="1" x14ac:dyDescent="0.2">
      <c r="A43" s="34" t="s">
        <v>94</v>
      </c>
      <c r="B43" s="39"/>
      <c r="C43" s="371" t="str">
        <f>Spielplan!$E$18</f>
        <v>Hohenklingen</v>
      </c>
      <c r="D43" s="372"/>
      <c r="E43" s="372"/>
      <c r="F43" s="372"/>
      <c r="G43" s="372"/>
      <c r="H43" s="372"/>
      <c r="I43" s="372"/>
      <c r="J43" s="372"/>
      <c r="K43" s="372"/>
      <c r="L43" s="372"/>
      <c r="M43" s="372"/>
      <c r="N43" s="372"/>
      <c r="P43" s="14"/>
      <c r="Q43" s="14"/>
      <c r="R43" s="14"/>
      <c r="S43" s="14"/>
      <c r="T43" s="14"/>
      <c r="U43" s="14"/>
      <c r="V43" s="14"/>
      <c r="W43" s="14"/>
      <c r="X43" s="14"/>
      <c r="Y43" s="14"/>
      <c r="Z43" s="14"/>
    </row>
    <row r="44" spans="1:26" s="7" customFormat="1" x14ac:dyDescent="0.2">
      <c r="A44" s="34" t="s">
        <v>7</v>
      </c>
      <c r="B44" s="39"/>
      <c r="C44" s="3" t="s">
        <v>122</v>
      </c>
      <c r="D44" s="38"/>
      <c r="P44" s="14"/>
      <c r="Q44" s="14"/>
      <c r="R44" s="14"/>
      <c r="S44" s="14"/>
      <c r="T44" s="14"/>
      <c r="U44" s="14"/>
      <c r="V44" s="14"/>
      <c r="W44" s="14"/>
      <c r="X44" s="14"/>
      <c r="Y44" s="14"/>
      <c r="Z44" s="14"/>
    </row>
    <row r="45" spans="1:26" s="7" customFormat="1" x14ac:dyDescent="0.2">
      <c r="A45" s="34" t="s">
        <v>32</v>
      </c>
      <c r="B45" s="39"/>
      <c r="C45" s="3" t="s">
        <v>254</v>
      </c>
      <c r="D45" s="38"/>
      <c r="P45" s="14"/>
      <c r="Q45" s="14"/>
      <c r="R45" s="14"/>
      <c r="S45" s="14"/>
      <c r="T45" s="14"/>
      <c r="U45" s="14"/>
      <c r="V45" s="14"/>
      <c r="W45" s="14"/>
      <c r="X45" s="14"/>
      <c r="Y45" s="14"/>
      <c r="Z45" s="14"/>
    </row>
    <row r="46" spans="1:26" s="7" customFormat="1" x14ac:dyDescent="0.2">
      <c r="A46" s="34" t="s">
        <v>8</v>
      </c>
      <c r="B46" s="39"/>
      <c r="C46" s="369" t="str">
        <f>Spielplan!$E$17</f>
        <v>10 Uhr</v>
      </c>
      <c r="D46" s="370"/>
      <c r="E46" s="370"/>
      <c r="F46" s="370"/>
      <c r="G46" s="370"/>
      <c r="H46" s="370"/>
      <c r="I46" s="370"/>
      <c r="J46" s="370"/>
      <c r="K46" s="370"/>
      <c r="L46" s="370"/>
      <c r="M46" s="370"/>
      <c r="N46" s="370"/>
      <c r="P46" s="14"/>
      <c r="Q46" s="14"/>
      <c r="R46" s="14"/>
      <c r="S46" s="14"/>
      <c r="T46" s="14"/>
      <c r="U46" s="14"/>
      <c r="V46" s="14"/>
      <c r="W46" s="14"/>
      <c r="X46" s="14"/>
      <c r="Y46" s="14"/>
      <c r="Z46" s="14"/>
    </row>
    <row r="47" spans="1:26" s="7" customFormat="1" x14ac:dyDescent="0.2">
      <c r="A47" s="34" t="s">
        <v>33</v>
      </c>
      <c r="B47" s="39"/>
      <c r="C47" s="7" t="s">
        <v>103</v>
      </c>
      <c r="D47" s="38"/>
      <c r="P47" s="14"/>
      <c r="Q47" s="14"/>
      <c r="R47" s="14"/>
      <c r="S47" s="14"/>
      <c r="T47" s="14"/>
      <c r="U47" s="14"/>
      <c r="V47" s="14"/>
      <c r="W47" s="14"/>
      <c r="X47" s="14"/>
      <c r="Y47" s="14"/>
      <c r="Z47" s="14"/>
    </row>
    <row r="48" spans="1:26" s="7" customFormat="1" x14ac:dyDescent="0.2">
      <c r="A48" s="34" t="s">
        <v>34</v>
      </c>
      <c r="B48" s="39"/>
      <c r="C48" s="7" t="str">
        <f>Spielplan!$E$2</f>
        <v>Vorrunde Gruppe B</v>
      </c>
      <c r="D48" s="38"/>
      <c r="P48" s="14"/>
      <c r="Q48" s="14"/>
      <c r="R48" s="14"/>
      <c r="S48" s="14"/>
      <c r="T48" s="14"/>
      <c r="U48" s="14"/>
      <c r="V48" s="14"/>
      <c r="W48" s="14"/>
      <c r="X48" s="14"/>
      <c r="Y48" s="14"/>
      <c r="Z48" s="14"/>
    </row>
    <row r="49" spans="1:26" s="3" customFormat="1" x14ac:dyDescent="0.2">
      <c r="A49" s="34" t="s">
        <v>35</v>
      </c>
      <c r="B49" s="39"/>
      <c r="C49" s="14"/>
      <c r="D49" s="39"/>
      <c r="E49" s="14"/>
      <c r="F49" s="14"/>
      <c r="G49" s="14"/>
      <c r="H49" s="14"/>
      <c r="I49" s="14"/>
      <c r="J49" s="14"/>
      <c r="K49" s="14"/>
      <c r="L49" s="14"/>
      <c r="M49" s="14"/>
      <c r="N49" s="14"/>
      <c r="O49" s="7"/>
      <c r="P49" s="14"/>
      <c r="Q49" s="14"/>
      <c r="R49" s="14"/>
      <c r="S49" s="14"/>
      <c r="T49" s="14"/>
      <c r="U49" s="2"/>
      <c r="V49" s="4"/>
      <c r="W49" s="14"/>
      <c r="X49" s="14"/>
      <c r="Y49" s="2"/>
      <c r="Z49" s="4"/>
    </row>
    <row r="50" spans="1:26" s="3" customFormat="1" x14ac:dyDescent="0.2">
      <c r="A50" s="36"/>
      <c r="B50" s="65"/>
      <c r="C50" s="240"/>
      <c r="D50" s="241"/>
      <c r="E50" s="8"/>
      <c r="F50" s="8"/>
      <c r="G50" s="8"/>
      <c r="H50" s="8"/>
      <c r="I50" s="8"/>
      <c r="J50" s="8"/>
      <c r="K50" s="8"/>
      <c r="L50" s="8"/>
      <c r="M50" s="8"/>
      <c r="N50" s="8"/>
      <c r="O50" s="8"/>
      <c r="P50" s="8"/>
      <c r="Q50" s="8"/>
      <c r="R50" s="8"/>
      <c r="S50" s="10"/>
      <c r="T50" s="10"/>
      <c r="U50" s="242"/>
      <c r="V50" s="10"/>
      <c r="W50" s="10"/>
      <c r="X50" s="10"/>
      <c r="Y50" s="242"/>
      <c r="Z50" s="10"/>
    </row>
    <row r="51" spans="1:26" s="3" customFormat="1" x14ac:dyDescent="0.2">
      <c r="A51" s="37" t="s">
        <v>0</v>
      </c>
      <c r="B51" s="39"/>
      <c r="C51" s="14" t="s">
        <v>1</v>
      </c>
      <c r="D51" s="39"/>
      <c r="E51" s="7" t="s">
        <v>2</v>
      </c>
      <c r="F51" s="14"/>
      <c r="G51" s="14"/>
      <c r="H51" s="14"/>
      <c r="I51" s="14"/>
      <c r="J51" s="14"/>
      <c r="K51" s="14"/>
      <c r="L51" s="14"/>
      <c r="M51" s="14"/>
      <c r="N51" s="14"/>
      <c r="O51" s="14" t="s">
        <v>3</v>
      </c>
      <c r="P51" s="2"/>
      <c r="Q51" s="14" t="s">
        <v>101</v>
      </c>
      <c r="R51" s="14"/>
      <c r="S51" s="4"/>
      <c r="T51" s="2"/>
      <c r="U51" s="14" t="s">
        <v>102</v>
      </c>
      <c r="V51" s="14"/>
      <c r="W51" s="4"/>
      <c r="X51" s="2"/>
      <c r="Y51" s="14" t="s">
        <v>4</v>
      </c>
      <c r="Z51" s="14"/>
    </row>
    <row r="52" spans="1:26" s="3" customFormat="1" x14ac:dyDescent="0.2">
      <c r="A52" s="36"/>
      <c r="B52" s="39" t="s">
        <v>88</v>
      </c>
      <c r="C52" s="14"/>
      <c r="D52" s="39"/>
      <c r="E52" s="14"/>
      <c r="F52" s="14"/>
      <c r="G52" s="14"/>
      <c r="H52" s="14"/>
      <c r="I52" s="14"/>
      <c r="J52" s="14"/>
      <c r="K52" s="14"/>
      <c r="L52" s="14"/>
      <c r="M52" s="14"/>
      <c r="N52" s="14"/>
      <c r="O52" s="14"/>
      <c r="P52" s="14"/>
      <c r="Q52" s="14"/>
      <c r="R52" s="14"/>
      <c r="S52" s="14"/>
      <c r="T52" s="14"/>
      <c r="U52" s="14"/>
      <c r="V52" s="14"/>
      <c r="W52" s="14"/>
      <c r="X52" s="14"/>
      <c r="Y52" s="14"/>
      <c r="Z52" s="14"/>
    </row>
    <row r="53" spans="1:26" s="5" customFormat="1" x14ac:dyDescent="0.2">
      <c r="A53" s="36" t="str">
        <f>T(C46)</f>
        <v>10 Uhr</v>
      </c>
      <c r="B53" s="65">
        <v>1</v>
      </c>
      <c r="C53" s="9" t="str">
        <f>T($C$10)</f>
        <v>TV Vaihingen/Enz 2</v>
      </c>
      <c r="D53" s="15" t="s">
        <v>15</v>
      </c>
      <c r="E53" s="9" t="str">
        <f>T($C$9)</f>
        <v>TV Vaihingen/Enz</v>
      </c>
      <c r="G53" s="9"/>
      <c r="H53" s="9"/>
      <c r="I53" s="9"/>
      <c r="J53" s="9"/>
      <c r="K53" s="9"/>
      <c r="L53" s="9"/>
      <c r="M53" s="9"/>
      <c r="N53" s="9"/>
      <c r="O53" s="9" t="str">
        <f>T($C$13)</f>
        <v>TSV Niedernhall</v>
      </c>
      <c r="P53" s="4"/>
      <c r="Q53" s="4" t="s">
        <v>5</v>
      </c>
      <c r="R53" s="4"/>
      <c r="S53" s="4"/>
      <c r="T53" s="4"/>
      <c r="U53" s="4" t="s">
        <v>5</v>
      </c>
      <c r="V53" s="4"/>
      <c r="W53" s="4"/>
      <c r="X53" s="4" t="str">
        <f>IF(P53="","",IF(P53=R53,"1",IF(P53&gt;R53,"2","0")))</f>
        <v/>
      </c>
      <c r="Y53" s="4" t="s">
        <v>5</v>
      </c>
      <c r="Z53" s="4" t="str">
        <f>IF(R53="","",IF(P53=R53,"1",IF(P53&lt;R53,"2","0")))</f>
        <v/>
      </c>
    </row>
    <row r="54" spans="1:26" s="5" customFormat="1" x14ac:dyDescent="0.2">
      <c r="A54" s="36"/>
      <c r="B54" s="65">
        <v>2</v>
      </c>
      <c r="C54" s="9" t="str">
        <f>T($C$12)</f>
        <v>TSV Kleinvillars</v>
      </c>
      <c r="D54" s="15" t="s">
        <v>15</v>
      </c>
      <c r="E54" s="9" t="str">
        <f>T($C$11)</f>
        <v>TV Hohenklingen</v>
      </c>
      <c r="G54" s="9"/>
      <c r="H54" s="9"/>
      <c r="I54" s="9"/>
      <c r="J54" s="9"/>
      <c r="K54" s="9"/>
      <c r="L54" s="9"/>
      <c r="M54" s="9"/>
      <c r="N54" s="9"/>
      <c r="O54" s="316" t="str">
        <f>T($C$14)</f>
        <v>TV Ochsenbach</v>
      </c>
      <c r="P54" s="4"/>
      <c r="Q54" s="4" t="s">
        <v>5</v>
      </c>
      <c r="R54" s="4"/>
      <c r="S54" s="4"/>
      <c r="T54" s="4"/>
      <c r="U54" s="4" t="s">
        <v>5</v>
      </c>
      <c r="V54" s="4"/>
      <c r="W54" s="4"/>
      <c r="X54" s="4" t="str">
        <f>IF(P54="","",IF(P54=R54,"1",IF(P54&gt;R54,"2","0")))</f>
        <v/>
      </c>
      <c r="Y54" s="4" t="s">
        <v>5</v>
      </c>
      <c r="Z54" s="4" t="str">
        <f>IF(R54="","",IF(P54=R54,"1",IF(P54&lt;R54,"2","0")))</f>
        <v/>
      </c>
    </row>
    <row r="55" spans="1:26" s="5" customFormat="1" x14ac:dyDescent="0.2">
      <c r="A55" s="36"/>
      <c r="B55" s="65"/>
      <c r="C55" s="9"/>
      <c r="D55" s="15"/>
      <c r="E55" s="9"/>
      <c r="G55" s="9"/>
      <c r="H55" s="9"/>
      <c r="I55" s="9"/>
      <c r="J55" s="9"/>
      <c r="K55" s="9"/>
      <c r="L55" s="9"/>
      <c r="M55" s="9"/>
      <c r="N55" s="9"/>
      <c r="O55" s="9"/>
      <c r="P55" s="4"/>
      <c r="Q55" s="4"/>
      <c r="R55" s="4"/>
      <c r="S55" s="4"/>
      <c r="T55" s="4"/>
      <c r="U55" s="2"/>
      <c r="V55" s="4"/>
      <c r="W55" s="4"/>
      <c r="X55" s="4"/>
      <c r="Y55" s="2"/>
      <c r="Z55" s="4"/>
    </row>
    <row r="56" spans="1:26" s="5" customFormat="1" x14ac:dyDescent="0.2">
      <c r="A56" s="36"/>
      <c r="B56" s="65" t="s">
        <v>89</v>
      </c>
      <c r="C56" s="9" t="str">
        <f>T($C$14)</f>
        <v>TV Ochsenbach</v>
      </c>
      <c r="D56" s="15" t="s">
        <v>15</v>
      </c>
      <c r="E56" s="9" t="str">
        <f>T($C$13)</f>
        <v>TSV Niedernhall</v>
      </c>
      <c r="G56" s="9"/>
      <c r="H56" s="9"/>
      <c r="I56" s="9"/>
      <c r="J56" s="9"/>
      <c r="K56" s="9"/>
      <c r="L56" s="9"/>
      <c r="M56" s="9"/>
      <c r="N56" s="9"/>
      <c r="O56" s="9" t="str">
        <f>T($C$10)</f>
        <v>TV Vaihingen/Enz 2</v>
      </c>
      <c r="P56" s="4"/>
      <c r="Q56" s="4" t="s">
        <v>5</v>
      </c>
      <c r="R56" s="4"/>
      <c r="S56" s="4"/>
      <c r="T56" s="4"/>
      <c r="U56" s="4" t="s">
        <v>5</v>
      </c>
      <c r="V56" s="4"/>
      <c r="W56" s="4"/>
      <c r="X56" s="4" t="str">
        <f>IF(P56="","",IF(P56=R56,"1",IF(P56&gt;R56,"2","0")))</f>
        <v/>
      </c>
      <c r="Y56" s="4" t="s">
        <v>5</v>
      </c>
      <c r="Z56" s="4" t="str">
        <f>IF(R56="","",IF(P56=R56,"1",IF(P56&lt;R56,"2","0")))</f>
        <v/>
      </c>
    </row>
    <row r="57" spans="1:26" s="5" customFormat="1" x14ac:dyDescent="0.2">
      <c r="A57"/>
      <c r="B57" s="65" t="s">
        <v>90</v>
      </c>
      <c r="C57" s="9" t="str">
        <f>T($C$11)</f>
        <v>TV Hohenklingen</v>
      </c>
      <c r="D57" s="15" t="s">
        <v>15</v>
      </c>
      <c r="E57" s="9" t="str">
        <f>T($C$9)</f>
        <v>TV Vaihingen/Enz</v>
      </c>
      <c r="G57" s="9"/>
      <c r="H57" s="9"/>
      <c r="I57" s="9"/>
      <c r="J57" s="9"/>
      <c r="K57" s="9"/>
      <c r="L57" s="9"/>
      <c r="M57" s="9"/>
      <c r="N57" s="9"/>
      <c r="O57" s="316" t="str">
        <f>T($C$12)</f>
        <v>TSV Kleinvillars</v>
      </c>
      <c r="P57" s="4"/>
      <c r="Q57" s="4" t="s">
        <v>5</v>
      </c>
      <c r="R57" s="4"/>
      <c r="S57" s="4"/>
      <c r="T57" s="4"/>
      <c r="U57" s="4" t="s">
        <v>5</v>
      </c>
      <c r="V57" s="4"/>
      <c r="W57" s="4"/>
      <c r="X57" s="4" t="str">
        <f>IF(P57="","",IF(P57=R57,"1",IF(P57&gt;R57,"2","0")))</f>
        <v/>
      </c>
      <c r="Y57" s="4" t="s">
        <v>5</v>
      </c>
      <c r="Z57" s="4" t="str">
        <f>IF(R57="","",IF(P57=R57,"1",IF(P57&lt;R57,"2","0")))</f>
        <v/>
      </c>
    </row>
    <row r="58" spans="1:26" s="5" customFormat="1" x14ac:dyDescent="0.2">
      <c r="A58"/>
      <c r="B58" s="66"/>
      <c r="C58" s="9"/>
      <c r="D58" s="15"/>
      <c r="E58" s="9"/>
      <c r="G58" s="9"/>
      <c r="H58" s="9"/>
      <c r="I58" s="9"/>
      <c r="J58" s="9"/>
      <c r="K58" s="9"/>
      <c r="L58" s="9"/>
      <c r="M58" s="9"/>
      <c r="N58" s="9"/>
      <c r="O58" s="9"/>
      <c r="P58" s="4"/>
      <c r="Q58" s="4"/>
      <c r="R58" s="4"/>
      <c r="S58" s="4"/>
      <c r="T58" s="4"/>
      <c r="U58" s="2"/>
      <c r="V58" s="4"/>
      <c r="W58" s="4"/>
      <c r="X58" s="4"/>
      <c r="Y58" s="2"/>
      <c r="Z58" s="4"/>
    </row>
    <row r="59" spans="1:26" s="5" customFormat="1" x14ac:dyDescent="0.2">
      <c r="A59" s="36"/>
      <c r="B59" s="65" t="s">
        <v>89</v>
      </c>
      <c r="C59" s="9" t="str">
        <f>T($C$12)</f>
        <v>TSV Kleinvillars</v>
      </c>
      <c r="D59" s="15" t="s">
        <v>15</v>
      </c>
      <c r="E59" s="9" t="str">
        <f>T($C$14)</f>
        <v>TV Ochsenbach</v>
      </c>
      <c r="G59" s="9"/>
      <c r="H59" s="9"/>
      <c r="I59" s="9"/>
      <c r="J59" s="9"/>
      <c r="K59" s="9"/>
      <c r="L59" s="9"/>
      <c r="M59" s="9"/>
      <c r="N59" s="9"/>
      <c r="O59" s="316" t="str">
        <f>T($C$9)</f>
        <v>TV Vaihingen/Enz</v>
      </c>
      <c r="P59" s="4"/>
      <c r="Q59" s="4" t="s">
        <v>5</v>
      </c>
      <c r="R59" s="4"/>
      <c r="S59" s="4"/>
      <c r="T59" s="4"/>
      <c r="U59" s="4" t="s">
        <v>5</v>
      </c>
      <c r="V59" s="4"/>
      <c r="W59" s="4"/>
      <c r="X59" s="4" t="str">
        <f>IF(P59="","",IF(P59=R59,"1",IF(P59&gt;R59,"2","0")))</f>
        <v/>
      </c>
      <c r="Y59" s="4" t="s">
        <v>5</v>
      </c>
      <c r="Z59" s="4" t="str">
        <f>IF(R59="","",IF(P59=R59,"1",IF(P59&lt;R59,"2","0")))</f>
        <v/>
      </c>
    </row>
    <row r="60" spans="1:26" s="5" customFormat="1" x14ac:dyDescent="0.2">
      <c r="A60" s="36"/>
      <c r="B60" s="65" t="s">
        <v>90</v>
      </c>
      <c r="C60" s="9" t="str">
        <f>T($C$13)</f>
        <v>TSV Niedernhall</v>
      </c>
      <c r="D60" s="15" t="s">
        <v>15</v>
      </c>
      <c r="E60" s="9" t="str">
        <f>T($C$10)</f>
        <v>TV Vaihingen/Enz 2</v>
      </c>
      <c r="G60" s="9"/>
      <c r="H60" s="9"/>
      <c r="I60" s="9"/>
      <c r="J60" s="9"/>
      <c r="K60" s="9"/>
      <c r="L60" s="9"/>
      <c r="M60" s="9"/>
      <c r="N60" s="9"/>
      <c r="O60" s="9" t="str">
        <f>T($C$11)</f>
        <v>TV Hohenklingen</v>
      </c>
      <c r="P60" s="4"/>
      <c r="Q60" s="4" t="s">
        <v>5</v>
      </c>
      <c r="R60" s="4"/>
      <c r="S60" s="4"/>
      <c r="T60" s="4"/>
      <c r="U60" s="4" t="s">
        <v>5</v>
      </c>
      <c r="V60" s="4"/>
      <c r="W60" s="4"/>
      <c r="X60" s="4" t="str">
        <f>IF(P60="","",IF(P60=R60,"1",IF(P60&gt;R60,"2","0")))</f>
        <v/>
      </c>
      <c r="Y60" s="4" t="s">
        <v>5</v>
      </c>
      <c r="Z60" s="4" t="str">
        <f>IF(R60="","",IF(P60=R60,"1",IF(P60&lt;R60,"2","0")))</f>
        <v/>
      </c>
    </row>
    <row r="62" spans="1:26" x14ac:dyDescent="0.2">
      <c r="A62" s="36"/>
      <c r="B62" s="65" t="s">
        <v>89</v>
      </c>
      <c r="C62" s="1" t="str">
        <f>T($C$9)</f>
        <v>TV Vaihingen/Enz</v>
      </c>
      <c r="D62" s="15" t="s">
        <v>15</v>
      </c>
      <c r="E62" s="1" t="str">
        <f>T($C$14)</f>
        <v>TV Ochsenbach</v>
      </c>
      <c r="G62" s="1"/>
      <c r="H62" s="1"/>
      <c r="I62" s="1"/>
      <c r="J62" s="1"/>
      <c r="K62" s="1"/>
      <c r="L62" s="1"/>
      <c r="M62" s="1"/>
      <c r="N62" s="1"/>
      <c r="O62" s="316" t="str">
        <f>T($C$12)</f>
        <v>TSV Kleinvillars</v>
      </c>
      <c r="P62" s="4"/>
      <c r="Q62" s="4" t="s">
        <v>5</v>
      </c>
      <c r="R62" s="4"/>
      <c r="S62" s="4"/>
      <c r="T62" s="4"/>
      <c r="U62" s="4" t="s">
        <v>5</v>
      </c>
      <c r="V62" s="4"/>
      <c r="W62" s="4"/>
      <c r="X62" s="4" t="str">
        <f>IF(P62="","",IF(P62=R62,"1",IF(P62&gt;R62,"2","0")))</f>
        <v/>
      </c>
      <c r="Y62" s="4" t="s">
        <v>5</v>
      </c>
      <c r="Z62" s="4" t="str">
        <f>IF(R62="","",IF(P62=R62,"1",IF(P62&lt;R62,"2","0")))</f>
        <v/>
      </c>
    </row>
    <row r="63" spans="1:26" s="5" customFormat="1" x14ac:dyDescent="0.2">
      <c r="A63" s="36"/>
      <c r="B63" s="65" t="s">
        <v>90</v>
      </c>
      <c r="C63" s="9" t="str">
        <f>T($C$11)</f>
        <v>TV Hohenklingen</v>
      </c>
      <c r="D63" s="15" t="s">
        <v>15</v>
      </c>
      <c r="E63" s="9" t="str">
        <f>T($C$10)</f>
        <v>TV Vaihingen/Enz 2</v>
      </c>
      <c r="G63" s="9"/>
      <c r="H63" s="9"/>
      <c r="I63" s="9"/>
      <c r="J63" s="9"/>
      <c r="K63" s="9"/>
      <c r="L63" s="9"/>
      <c r="M63" s="9"/>
      <c r="N63" s="9"/>
      <c r="O63" s="9" t="str">
        <f>T($C$13)</f>
        <v>TSV Niedernhall</v>
      </c>
      <c r="P63" s="4"/>
      <c r="Q63" s="4" t="s">
        <v>5</v>
      </c>
      <c r="R63" s="4"/>
      <c r="S63" s="4"/>
      <c r="T63" s="4"/>
      <c r="U63" s="4" t="s">
        <v>5</v>
      </c>
      <c r="V63" s="4"/>
      <c r="W63" s="4"/>
      <c r="X63" s="4" t="str">
        <f>IF(P63="","",IF(P63=R63,"1",IF(P63&gt;R63,"2","0")))</f>
        <v/>
      </c>
      <c r="Y63" s="4" t="s">
        <v>5</v>
      </c>
      <c r="Z63" s="4" t="str">
        <f>IF(R63="","",IF(P63=R63,"1",IF(P63&lt;R63,"2","0")))</f>
        <v/>
      </c>
    </row>
    <row r="64" spans="1:26" s="5" customFormat="1" x14ac:dyDescent="0.2">
      <c r="A64" s="36"/>
      <c r="B64" s="65"/>
      <c r="C64" s="9"/>
      <c r="D64" s="15"/>
      <c r="E64" s="9"/>
      <c r="G64" s="9"/>
      <c r="H64" s="9"/>
      <c r="I64" s="9"/>
      <c r="J64" s="9"/>
      <c r="K64" s="9"/>
      <c r="L64" s="9"/>
      <c r="M64" s="9"/>
      <c r="N64" s="9"/>
      <c r="O64" s="9"/>
      <c r="P64" s="4"/>
      <c r="Q64" s="4"/>
      <c r="R64" s="4"/>
      <c r="S64" s="4"/>
      <c r="T64" s="4"/>
      <c r="U64" s="2"/>
      <c r="V64" s="4"/>
      <c r="W64" s="4"/>
      <c r="X64" s="4"/>
      <c r="Y64" s="2"/>
      <c r="Z64" s="4"/>
    </row>
    <row r="65" spans="1:29" x14ac:dyDescent="0.2">
      <c r="A65" s="36"/>
      <c r="B65" s="65" t="s">
        <v>89</v>
      </c>
      <c r="C65" s="1" t="str">
        <f>T($C$13)</f>
        <v>TSV Niedernhall</v>
      </c>
      <c r="D65" s="15" t="s">
        <v>15</v>
      </c>
      <c r="E65" s="1" t="str">
        <f>T($C$12)</f>
        <v>TSV Kleinvillars</v>
      </c>
      <c r="G65" s="1"/>
      <c r="H65" s="1"/>
      <c r="I65" s="1"/>
      <c r="J65" s="1"/>
      <c r="K65" s="1"/>
      <c r="L65" s="1"/>
      <c r="M65" s="1"/>
      <c r="N65" s="1"/>
      <c r="O65" s="316" t="str">
        <f>T($C$9)</f>
        <v>TV Vaihingen/Enz</v>
      </c>
      <c r="P65" s="4"/>
      <c r="Q65" s="4" t="s">
        <v>5</v>
      </c>
      <c r="R65" s="4"/>
      <c r="S65" s="4"/>
      <c r="T65" s="4"/>
      <c r="U65" s="4" t="s">
        <v>5</v>
      </c>
      <c r="V65" s="4"/>
      <c r="W65" s="4"/>
      <c r="X65" s="4" t="str">
        <f>IF(P65="","",IF(P65=R65,"1",IF(P65&gt;R65,"2","0")))</f>
        <v/>
      </c>
      <c r="Y65" s="4" t="s">
        <v>5</v>
      </c>
      <c r="Z65" s="4" t="str">
        <f>IF(R65="","",IF(P65=R65,"1",IF(P65&lt;R65,"2","0")))</f>
        <v/>
      </c>
    </row>
    <row r="66" spans="1:29" s="4" customFormat="1" x14ac:dyDescent="0.2">
      <c r="A66" s="36"/>
      <c r="B66" s="65" t="s">
        <v>90</v>
      </c>
      <c r="C66" s="9" t="str">
        <f>T($C$14)</f>
        <v>TV Ochsenbach</v>
      </c>
      <c r="D66" s="15" t="s">
        <v>15</v>
      </c>
      <c r="E66" s="9" t="str">
        <f>T($C$11)</f>
        <v>TV Hohenklingen</v>
      </c>
      <c r="G66" s="9"/>
      <c r="H66" s="9"/>
      <c r="I66" s="9"/>
      <c r="J66" s="9"/>
      <c r="K66" s="9"/>
      <c r="L66" s="9"/>
      <c r="M66" s="9"/>
      <c r="N66" s="9"/>
      <c r="O66" s="9" t="str">
        <f>T($C$10)</f>
        <v>TV Vaihingen/Enz 2</v>
      </c>
      <c r="Q66" s="4" t="s">
        <v>5</v>
      </c>
      <c r="U66" s="4" t="s">
        <v>5</v>
      </c>
      <c r="X66" s="4" t="str">
        <f>IF(P66="","",IF(P66=R66,"1",IF(P66&gt;R66,"2","0")))</f>
        <v/>
      </c>
      <c r="Y66" s="4" t="s">
        <v>5</v>
      </c>
      <c r="Z66" s="4" t="str">
        <f>IF(R66="","",IF(P66=R66,"1",IF(P66&lt;R66,"2","0")))</f>
        <v/>
      </c>
    </row>
    <row r="67" spans="1:29" s="4" customFormat="1" x14ac:dyDescent="0.2">
      <c r="A67" s="36"/>
      <c r="B67" s="65"/>
      <c r="C67" s="9"/>
      <c r="D67" s="15"/>
      <c r="E67" s="9"/>
      <c r="G67" s="9"/>
      <c r="H67" s="9"/>
      <c r="I67" s="9"/>
      <c r="J67" s="9"/>
      <c r="K67" s="9"/>
      <c r="L67" s="9"/>
      <c r="M67" s="9"/>
      <c r="N67" s="9"/>
      <c r="O67" s="9"/>
      <c r="U67" s="2"/>
      <c r="Y67" s="2"/>
    </row>
    <row r="68" spans="1:29" s="3" customFormat="1" x14ac:dyDescent="0.2">
      <c r="A68" s="36"/>
      <c r="B68" s="65" t="s">
        <v>89</v>
      </c>
      <c r="C68" s="9" t="str">
        <f>T($C$9)</f>
        <v>TV Vaihingen/Enz</v>
      </c>
      <c r="D68" s="15" t="s">
        <v>15</v>
      </c>
      <c r="E68" s="9" t="str">
        <f>T($C$13)</f>
        <v>TSV Niedernhall</v>
      </c>
      <c r="G68" s="9"/>
      <c r="H68" s="9"/>
      <c r="I68" s="9"/>
      <c r="J68" s="9"/>
      <c r="K68" s="9"/>
      <c r="L68" s="9"/>
      <c r="M68" s="9"/>
      <c r="N68" s="9"/>
      <c r="O68" s="9" t="str">
        <f>T($C$11)</f>
        <v>TV Hohenklingen</v>
      </c>
      <c r="P68" s="4"/>
      <c r="Q68" s="4" t="s">
        <v>5</v>
      </c>
      <c r="R68" s="4"/>
      <c r="S68" s="4"/>
      <c r="T68" s="4"/>
      <c r="U68" s="4" t="s">
        <v>5</v>
      </c>
      <c r="V68" s="4"/>
      <c r="W68" s="4"/>
      <c r="X68" s="4" t="str">
        <f>IF(P68="","",IF(P68=R68,"1",IF(P68&gt;R68,"2","0")))</f>
        <v/>
      </c>
      <c r="Y68" s="4" t="s">
        <v>5</v>
      </c>
      <c r="Z68" s="4" t="str">
        <f>IF(R68="","",IF(P68=R68,"1",IF(P68&lt;R68,"2","0")))</f>
        <v/>
      </c>
    </row>
    <row r="69" spans="1:29" x14ac:dyDescent="0.2">
      <c r="A69" s="36"/>
      <c r="B69" s="65" t="s">
        <v>90</v>
      </c>
      <c r="C69" s="1" t="str">
        <f>T($C$10)</f>
        <v>TV Vaihingen/Enz 2</v>
      </c>
      <c r="D69" s="15" t="s">
        <v>15</v>
      </c>
      <c r="E69" s="1" t="str">
        <f>T($C$12)</f>
        <v>TSV Kleinvillars</v>
      </c>
      <c r="G69" s="1"/>
      <c r="H69" s="1"/>
      <c r="I69" s="1"/>
      <c r="J69" s="1"/>
      <c r="K69" s="1"/>
      <c r="L69" s="1"/>
      <c r="M69" s="1"/>
      <c r="N69" s="1"/>
      <c r="O69" s="316" t="str">
        <f>T($C$14)</f>
        <v>TV Ochsenbach</v>
      </c>
      <c r="P69" s="4"/>
      <c r="Q69" s="4" t="s">
        <v>5</v>
      </c>
      <c r="R69" s="4"/>
      <c r="S69" s="4"/>
      <c r="T69" s="4"/>
      <c r="U69" s="4" t="s">
        <v>5</v>
      </c>
      <c r="V69" s="4"/>
      <c r="W69" s="4"/>
      <c r="X69" s="4" t="str">
        <f>IF(P69="","",IF(P69=R69,"1",IF(P69&gt;R69,"2","0")))</f>
        <v/>
      </c>
      <c r="Y69" s="4" t="s">
        <v>5</v>
      </c>
      <c r="Z69" s="4" t="str">
        <f>IF(R69="","",IF(P69=R69,"1",IF(P69&lt;R69,"2","0")))</f>
        <v/>
      </c>
    </row>
    <row r="71" spans="1:29" x14ac:dyDescent="0.2">
      <c r="A71" s="36"/>
      <c r="B71" s="65" t="s">
        <v>89</v>
      </c>
      <c r="C71" s="1" t="str">
        <f>T($C$11)</f>
        <v>TV Hohenklingen</v>
      </c>
      <c r="D71" s="15" t="s">
        <v>15</v>
      </c>
      <c r="E71" s="1" t="str">
        <f>T($C$13)</f>
        <v>TSV Niedernhall</v>
      </c>
      <c r="G71" s="1"/>
      <c r="H71" s="1"/>
      <c r="I71" s="1"/>
      <c r="J71" s="1"/>
      <c r="K71" s="1"/>
      <c r="L71" s="1"/>
      <c r="M71" s="1"/>
      <c r="N71" s="1"/>
      <c r="O71" s="316" t="str">
        <f>T($C$9)</f>
        <v>TV Vaihingen/Enz</v>
      </c>
      <c r="P71" s="4"/>
      <c r="Q71" s="4" t="s">
        <v>5</v>
      </c>
      <c r="R71" s="4"/>
      <c r="S71" s="4"/>
      <c r="T71" s="4"/>
      <c r="U71" s="4" t="s">
        <v>5</v>
      </c>
      <c r="V71" s="4"/>
      <c r="W71" s="4"/>
      <c r="X71" s="4" t="str">
        <f>IF(P71="","",IF(P71=R71,"1",IF(P71&gt;R71,"2","0")))</f>
        <v/>
      </c>
      <c r="Y71" s="4" t="s">
        <v>5</v>
      </c>
      <c r="Z71" s="4" t="str">
        <f>IF(R71="","",IF(P71=R71,"1",IF(P71&lt;R71,"2","0")))</f>
        <v/>
      </c>
    </row>
    <row r="72" spans="1:29" x14ac:dyDescent="0.2">
      <c r="A72" s="36"/>
      <c r="B72" s="65" t="s">
        <v>90</v>
      </c>
      <c r="C72" s="1" t="str">
        <f>T($C$14)</f>
        <v>TV Ochsenbach</v>
      </c>
      <c r="D72" s="15" t="s">
        <v>15</v>
      </c>
      <c r="E72" s="1" t="str">
        <f>T($C$10)</f>
        <v>TV Vaihingen/Enz 2</v>
      </c>
      <c r="G72" s="1"/>
      <c r="H72" s="1"/>
      <c r="I72" s="1"/>
      <c r="J72" s="1"/>
      <c r="K72" s="1"/>
      <c r="L72" s="1"/>
      <c r="M72" s="1"/>
      <c r="N72" s="1"/>
      <c r="O72" s="316" t="str">
        <f>T($C$12)</f>
        <v>TSV Kleinvillars</v>
      </c>
      <c r="P72" s="4"/>
      <c r="Q72" s="4" t="s">
        <v>5</v>
      </c>
      <c r="R72" s="4"/>
      <c r="S72" s="4"/>
      <c r="T72" s="4"/>
      <c r="U72" s="4" t="s">
        <v>5</v>
      </c>
      <c r="V72" s="4"/>
      <c r="W72" s="4"/>
      <c r="X72" s="4" t="str">
        <f>IF(P72="","",IF(P72=R72,"1",IF(P72&gt;R72,"2","0")))</f>
        <v/>
      </c>
      <c r="Y72" s="4" t="s">
        <v>5</v>
      </c>
      <c r="Z72" s="4" t="str">
        <f>IF(R72="","",IF(P72=R72,"1",IF(P72&lt;R72,"2","0")))</f>
        <v/>
      </c>
    </row>
    <row r="73" spans="1:29" x14ac:dyDescent="0.2">
      <c r="A73" s="36"/>
      <c r="B73" s="65"/>
      <c r="C73" s="1"/>
      <c r="D73" s="15"/>
      <c r="E73" s="1"/>
      <c r="G73" s="1"/>
      <c r="H73" s="1"/>
      <c r="I73" s="1"/>
      <c r="J73" s="1"/>
      <c r="K73" s="1"/>
      <c r="L73" s="1"/>
      <c r="M73" s="1"/>
      <c r="N73" s="1"/>
      <c r="O73" s="316"/>
      <c r="Q73" s="4"/>
      <c r="S73" s="4"/>
      <c r="T73" s="4"/>
      <c r="V73" s="4"/>
      <c r="W73" s="4"/>
      <c r="X73" s="4"/>
      <c r="Z73" s="4"/>
    </row>
    <row r="74" spans="1:29" s="5" customFormat="1" x14ac:dyDescent="0.2">
      <c r="A74" s="36"/>
      <c r="B74" s="65" t="s">
        <v>89</v>
      </c>
      <c r="C74" s="9" t="str">
        <f>T($C$9)</f>
        <v>TV Vaihingen/Enz</v>
      </c>
      <c r="D74" s="15" t="s">
        <v>15</v>
      </c>
      <c r="E74" s="9" t="str">
        <f>T($C$12)</f>
        <v>TSV Kleinvillars</v>
      </c>
      <c r="G74" s="9"/>
      <c r="H74" s="9"/>
      <c r="I74" s="9"/>
      <c r="J74" s="9"/>
      <c r="K74" s="9"/>
      <c r="L74" s="9"/>
      <c r="M74" s="9"/>
      <c r="N74" s="9"/>
      <c r="O74" s="9" t="str">
        <f>T($C$10)</f>
        <v>TV Vaihingen/Enz 2</v>
      </c>
      <c r="P74" s="4"/>
      <c r="Q74" s="4" t="s">
        <v>5</v>
      </c>
      <c r="R74" s="4"/>
      <c r="S74" s="4"/>
      <c r="T74" s="4"/>
      <c r="U74" s="4" t="s">
        <v>5</v>
      </c>
      <c r="V74" s="4"/>
      <c r="W74" s="4"/>
      <c r="X74" s="4" t="str">
        <f>IF(P74="","",IF(P74=R74,"1",IF(P74&gt;R74,"2","0")))</f>
        <v/>
      </c>
      <c r="Y74" s="4" t="s">
        <v>5</v>
      </c>
      <c r="Z74" s="4" t="str">
        <f>IF(R74="","",IF(P74=R74,"1",IF(P74&lt;R74,"2","0")))</f>
        <v/>
      </c>
    </row>
    <row r="76" spans="1:29" s="5" customFormat="1" x14ac:dyDescent="0.2">
      <c r="A76" s="36"/>
      <c r="B76" s="65"/>
      <c r="C76" s="9"/>
      <c r="D76" s="15"/>
      <c r="E76" s="9"/>
      <c r="F76" s="9"/>
      <c r="G76" s="9"/>
      <c r="H76" s="9"/>
      <c r="I76" s="9"/>
      <c r="J76" s="9"/>
      <c r="K76" s="9"/>
      <c r="L76" s="9"/>
      <c r="M76" s="9"/>
      <c r="N76" s="9"/>
      <c r="O76" s="9"/>
      <c r="P76" s="4"/>
      <c r="Q76" s="4"/>
      <c r="R76" s="4"/>
      <c r="S76" s="4"/>
      <c r="T76" s="4"/>
      <c r="U76" s="2"/>
      <c r="V76" s="4"/>
      <c r="W76" s="4"/>
      <c r="X76" s="4"/>
      <c r="Y76" s="2"/>
      <c r="Z76" s="4"/>
    </row>
    <row r="77" spans="1:29" s="5" customFormat="1" ht="13.5" thickBot="1" x14ac:dyDescent="0.25">
      <c r="A77" s="36" t="s">
        <v>16</v>
      </c>
      <c r="B77" s="65"/>
      <c r="C77" s="9"/>
      <c r="D77" s="15"/>
      <c r="E77" s="9"/>
      <c r="F77" s="9"/>
      <c r="G77" s="9"/>
      <c r="H77" s="9"/>
      <c r="I77" s="9"/>
      <c r="J77" s="9"/>
      <c r="K77" s="9"/>
      <c r="L77" s="9"/>
      <c r="M77" s="9"/>
      <c r="N77" s="9"/>
      <c r="O77" s="9"/>
      <c r="P77" s="4"/>
      <c r="Q77" s="4" t="s">
        <v>12</v>
      </c>
      <c r="R77" s="4"/>
      <c r="S77" s="4"/>
      <c r="T77" s="4"/>
      <c r="U77" s="2" t="s">
        <v>4</v>
      </c>
      <c r="V77" s="4"/>
      <c r="W77" s="4"/>
      <c r="X77" s="4"/>
      <c r="Y77" s="2"/>
      <c r="Z77" s="4"/>
      <c r="AA77" s="4"/>
      <c r="AB77" s="2"/>
      <c r="AC77" s="4"/>
    </row>
    <row r="78" spans="1:29" x14ac:dyDescent="0.2">
      <c r="A78" s="2"/>
      <c r="C78" t="str">
        <f>T($C$9)</f>
        <v>TV Vaihingen/Enz</v>
      </c>
      <c r="E78" s="225"/>
      <c r="F78" s="226"/>
      <c r="G78" s="226"/>
      <c r="H78" s="226"/>
      <c r="I78" s="227"/>
      <c r="J78" s="206"/>
      <c r="K78" s="207"/>
      <c r="L78" s="207"/>
      <c r="M78" s="207"/>
      <c r="N78" s="208"/>
      <c r="P78" s="2">
        <f>SUM(P18+P22+R27+R33+R39+R53+R57+P62+P68+P74)</f>
        <v>0</v>
      </c>
      <c r="Q78" s="2" t="s">
        <v>5</v>
      </c>
      <c r="R78" s="2">
        <f>SUM(R18+R22+P27+P33+P39+P53+P57+R62+R68+R74)</f>
        <v>0</v>
      </c>
      <c r="T78" s="2">
        <f>SUM(T18+T22+V27+V33+V39+V53+V57+T62+T68+T74)</f>
        <v>0</v>
      </c>
      <c r="U78" s="2" t="s">
        <v>5</v>
      </c>
      <c r="V78" s="2">
        <f>SUM(V18+V22+T27+T33+T39+T53+T57+V62+V68+V74)</f>
        <v>0</v>
      </c>
      <c r="AA78" s="2"/>
      <c r="AB78" s="2"/>
      <c r="AC78" s="2"/>
    </row>
    <row r="79" spans="1:29" x14ac:dyDescent="0.2">
      <c r="A79" s="36"/>
      <c r="B79" s="65"/>
      <c r="C79" s="1" t="str">
        <f>T($C$10)</f>
        <v>TV Vaihingen/Enz 2</v>
      </c>
      <c r="D79" s="40"/>
      <c r="E79" s="228"/>
      <c r="F79" s="229"/>
      <c r="G79" s="229"/>
      <c r="H79" s="229"/>
      <c r="I79" s="230"/>
      <c r="J79" s="209"/>
      <c r="K79" s="210"/>
      <c r="L79" s="210"/>
      <c r="M79" s="211"/>
      <c r="N79" s="212"/>
      <c r="O79" s="1"/>
      <c r="P79" s="2">
        <f>SUM(R18+P25+P28+R34+P37+P53+R60+R63+P69+R72)</f>
        <v>0</v>
      </c>
      <c r="Q79" s="4" t="s">
        <v>5</v>
      </c>
      <c r="R79" s="2">
        <f>SUM(P18+R25+R28+P34+R37+R53+P60+P63+R69+P72)</f>
        <v>0</v>
      </c>
      <c r="S79" s="14"/>
      <c r="T79" s="2">
        <f>SUM(V18+T25+T28+V34+T37+T53+V60+V63+T69+V72)</f>
        <v>0</v>
      </c>
      <c r="U79" s="4" t="s">
        <v>5</v>
      </c>
      <c r="V79" s="2">
        <f>SUM(T18+V25+V28+T34+V37+V53+T60+T63+V69+T72)</f>
        <v>0</v>
      </c>
      <c r="W79" s="14"/>
      <c r="Y79" s="4"/>
      <c r="AA79" s="2"/>
      <c r="AB79" s="4"/>
      <c r="AC79" s="2"/>
    </row>
    <row r="80" spans="1:29" s="5" customFormat="1" x14ac:dyDescent="0.2">
      <c r="A80" s="36"/>
      <c r="B80" s="65"/>
      <c r="C80" s="9" t="str">
        <f>T($C$11)</f>
        <v>TV Hohenklingen</v>
      </c>
      <c r="D80" s="15"/>
      <c r="E80" s="231"/>
      <c r="F80" s="232"/>
      <c r="G80" s="232"/>
      <c r="H80" s="232"/>
      <c r="I80" s="233"/>
      <c r="J80" s="213"/>
      <c r="K80" s="214"/>
      <c r="L80" s="214"/>
      <c r="M80" s="215"/>
      <c r="N80" s="216"/>
      <c r="O80" s="9"/>
      <c r="P80" s="4">
        <f>SUM(P19+R22+R28+P31+R36+R54+P57+P63+R66+P71)</f>
        <v>0</v>
      </c>
      <c r="Q80" s="4" t="s">
        <v>5</v>
      </c>
      <c r="R80" s="4">
        <f>SUM(R19+P22+P28+R31+P36+P54+R57+R63+P66+R71)</f>
        <v>0</v>
      </c>
      <c r="S80" s="4"/>
      <c r="T80" s="4">
        <f>SUM(T19+V22+V28+T31+V36+V54+T57+T63+V66+T71)</f>
        <v>0</v>
      </c>
      <c r="U80" s="4" t="s">
        <v>5</v>
      </c>
      <c r="V80" s="4">
        <f>SUM(V19+T22+T28+V31+T36+T54+V57+V63+T66+V71)</f>
        <v>0</v>
      </c>
      <c r="W80" s="4"/>
      <c r="X80" s="4"/>
      <c r="Y80" s="4"/>
      <c r="Z80" s="4"/>
      <c r="AA80" s="4"/>
      <c r="AB80" s="4"/>
      <c r="AC80" s="4"/>
    </row>
    <row r="81" spans="1:29" x14ac:dyDescent="0.2">
      <c r="A81" s="36"/>
      <c r="B81" s="65"/>
      <c r="C81" s="1" t="str">
        <f>T($C$12)</f>
        <v>TSV Kleinvillars</v>
      </c>
      <c r="D81" s="40"/>
      <c r="E81" s="228"/>
      <c r="F81" s="229"/>
      <c r="G81" s="229"/>
      <c r="H81" s="229"/>
      <c r="I81" s="230"/>
      <c r="J81" s="209"/>
      <c r="K81" s="211"/>
      <c r="L81" s="210"/>
      <c r="M81" s="210"/>
      <c r="N81" s="212"/>
      <c r="O81" s="1"/>
      <c r="P81" s="2">
        <f>SUM(R19+R24+P30+P34+P39+P54+P59+R65+R69+R74)</f>
        <v>0</v>
      </c>
      <c r="Q81" s="4" t="s">
        <v>5</v>
      </c>
      <c r="R81" s="2">
        <f>SUM(P19+P24+R30+R34+R39+R54+R59+P65+P69+P74)</f>
        <v>0</v>
      </c>
      <c r="S81" s="4"/>
      <c r="T81" s="2">
        <f>SUM(V19+V24+T30+T34+T39+T54+T59+V65+V69+V74)</f>
        <v>0</v>
      </c>
      <c r="U81" s="4" t="s">
        <v>5</v>
      </c>
      <c r="V81" s="2">
        <f>SUM(T19+T24+V30+V34+V39+V54+V59+T65+T69+T74)</f>
        <v>0</v>
      </c>
      <c r="W81" s="4"/>
      <c r="Y81" s="4"/>
      <c r="AA81" s="2"/>
      <c r="AB81" s="4"/>
      <c r="AC81" s="2"/>
    </row>
    <row r="82" spans="1:29" x14ac:dyDescent="0.2">
      <c r="A82" s="36"/>
      <c r="B82" s="65"/>
      <c r="C82" t="str">
        <f>T($C$13)</f>
        <v>TSV Niedernhall</v>
      </c>
      <c r="E82" s="234"/>
      <c r="F82" s="235"/>
      <c r="G82" s="235"/>
      <c r="H82" s="235"/>
      <c r="I82" s="236"/>
      <c r="J82" s="217"/>
      <c r="K82" s="218"/>
      <c r="L82" s="218"/>
      <c r="M82" s="219"/>
      <c r="N82" s="220"/>
      <c r="P82" s="2">
        <f>SUM(P21+R25+R30+P33+P36+R56+P60+P65+R68+R71)</f>
        <v>0</v>
      </c>
      <c r="Q82" s="2" t="s">
        <v>5</v>
      </c>
      <c r="R82" s="2">
        <f>SUM(R21+P25+P30+R33+R36+P56+R60+R65+P68+P71)</f>
        <v>0</v>
      </c>
      <c r="T82" s="2">
        <f>SUM(T21+V25+V30+T33+T36+V56+T60+T65+V68+V71)</f>
        <v>0</v>
      </c>
      <c r="U82" s="2" t="s">
        <v>5</v>
      </c>
      <c r="V82" s="2">
        <f>SUM(V21+T25+T30+V33+V36+T56+V60+V65+T68+T71)</f>
        <v>0</v>
      </c>
      <c r="AA82" s="2"/>
      <c r="AB82" s="2"/>
      <c r="AC82" s="2"/>
    </row>
    <row r="83" spans="1:29" s="4" customFormat="1" ht="13.5" thickBot="1" x14ac:dyDescent="0.25">
      <c r="A83" s="36"/>
      <c r="B83" s="65"/>
      <c r="C83" s="9" t="str">
        <f>T($C$14)</f>
        <v>TV Ochsenbach</v>
      </c>
      <c r="D83" s="15"/>
      <c r="E83" s="237"/>
      <c r="F83" s="238"/>
      <c r="G83" s="238"/>
      <c r="H83" s="238"/>
      <c r="I83" s="239"/>
      <c r="J83" s="221"/>
      <c r="K83" s="222"/>
      <c r="L83" s="222"/>
      <c r="M83" s="223"/>
      <c r="N83" s="224"/>
      <c r="O83" s="9"/>
      <c r="P83" s="4">
        <f>SUM(R21+P24+P27+R31+R37+P56+R59+R62+P66+P72)</f>
        <v>0</v>
      </c>
      <c r="Q83" s="4" t="s">
        <v>5</v>
      </c>
      <c r="R83" s="4">
        <f>SUM(P21+R24+R27+P31+P37+R56+P59+P62+R66+R72)</f>
        <v>0</v>
      </c>
      <c r="T83" s="4">
        <f>SUM(V21+T24+T27+V31+V37+T56+V59+V62+T66+T72)</f>
        <v>0</v>
      </c>
      <c r="U83" s="4" t="s">
        <v>5</v>
      </c>
      <c r="V83" s="4">
        <f>SUM(T21+V24+V27+T31+T37+V56+T59+T62+V66+V72)</f>
        <v>0</v>
      </c>
      <c r="AA83" s="201"/>
    </row>
    <row r="84" spans="1:29" s="3" customFormat="1" x14ac:dyDescent="0.2">
      <c r="A84" s="36"/>
      <c r="B84" s="65"/>
      <c r="C84" s="9"/>
      <c r="D84" s="15"/>
      <c r="E84" s="9"/>
      <c r="F84" s="9"/>
      <c r="G84" s="9"/>
      <c r="H84" s="9"/>
      <c r="I84" s="9"/>
      <c r="J84" s="9"/>
      <c r="K84" s="9"/>
      <c r="L84" s="9"/>
      <c r="M84" s="9"/>
      <c r="N84" s="9"/>
      <c r="O84" s="9"/>
      <c r="P84" s="14"/>
      <c r="Q84" s="4"/>
      <c r="R84" s="14"/>
      <c r="S84" s="4"/>
      <c r="T84" s="4"/>
      <c r="U84" s="4"/>
      <c r="V84" s="4"/>
      <c r="W84" s="4"/>
      <c r="X84" s="4"/>
      <c r="Y84" s="4"/>
      <c r="Z84" s="4"/>
    </row>
    <row r="85" spans="1:29" x14ac:dyDescent="0.2">
      <c r="A85" s="36"/>
      <c r="B85" s="65"/>
      <c r="C85" s="1"/>
      <c r="D85" s="40"/>
      <c r="E85" s="1"/>
      <c r="F85" s="1"/>
      <c r="G85" s="1"/>
      <c r="H85" s="1"/>
      <c r="I85" s="1"/>
      <c r="J85" s="1"/>
      <c r="K85" s="1"/>
      <c r="L85" s="1"/>
      <c r="M85" s="1"/>
      <c r="N85" s="1"/>
      <c r="O85" s="1"/>
      <c r="Q85" s="4"/>
      <c r="T85" s="4"/>
      <c r="V85" s="4"/>
      <c r="X85" s="4"/>
      <c r="Z85" s="4"/>
    </row>
    <row r="87" spans="1:29" x14ac:dyDescent="0.2">
      <c r="A87" s="36"/>
      <c r="B87" s="65"/>
      <c r="C87" s="1"/>
      <c r="D87" s="40"/>
      <c r="E87" s="1"/>
      <c r="F87" s="1"/>
      <c r="G87" s="1"/>
      <c r="H87" s="1"/>
      <c r="I87" s="1"/>
      <c r="J87" s="1"/>
      <c r="K87" s="1"/>
      <c r="L87" s="1"/>
      <c r="M87" s="1"/>
      <c r="N87" s="1"/>
      <c r="O87" s="1"/>
      <c r="Q87" s="4"/>
      <c r="S87" s="14"/>
      <c r="T87" s="4"/>
      <c r="V87" s="4"/>
      <c r="W87" s="14"/>
      <c r="X87" s="4"/>
      <c r="Z87" s="4"/>
    </row>
    <row r="88" spans="1:29" x14ac:dyDescent="0.2">
      <c r="A88" s="36"/>
      <c r="B88" s="65"/>
      <c r="C88" s="1"/>
      <c r="D88" s="40"/>
      <c r="E88" s="1"/>
      <c r="F88" s="1"/>
      <c r="G88" s="1"/>
      <c r="H88" s="1"/>
      <c r="I88" s="1"/>
      <c r="J88" s="1"/>
      <c r="K88" s="1"/>
      <c r="L88" s="1"/>
      <c r="M88" s="1"/>
      <c r="N88" s="1"/>
      <c r="O88" s="1"/>
      <c r="Q88" s="4"/>
      <c r="S88" s="4"/>
      <c r="T88" s="4"/>
      <c r="V88" s="4"/>
      <c r="W88" s="4"/>
      <c r="X88" s="4"/>
      <c r="Z88" s="4"/>
    </row>
    <row r="89" spans="1:29" s="5" customFormat="1" x14ac:dyDescent="0.2">
      <c r="A89" s="36"/>
      <c r="B89" s="65"/>
      <c r="C89" s="9"/>
      <c r="D89" s="15"/>
      <c r="E89" s="9"/>
      <c r="F89" s="9"/>
      <c r="G89" s="9"/>
      <c r="H89" s="9"/>
      <c r="I89" s="9"/>
      <c r="J89" s="9"/>
      <c r="K89" s="9"/>
      <c r="L89" s="9"/>
      <c r="M89" s="9"/>
      <c r="N89" s="9"/>
      <c r="O89" s="9"/>
      <c r="P89" s="4"/>
      <c r="Q89" s="4"/>
      <c r="R89" s="4"/>
      <c r="S89" s="4"/>
      <c r="T89" s="4"/>
      <c r="U89" s="2"/>
      <c r="V89" s="4"/>
      <c r="W89" s="4"/>
      <c r="X89" s="4"/>
      <c r="Y89" s="2"/>
      <c r="Z89" s="4"/>
    </row>
    <row r="91" spans="1:29" x14ac:dyDescent="0.2">
      <c r="A91" s="36"/>
      <c r="B91" s="65"/>
      <c r="C91" s="1"/>
      <c r="D91" s="40"/>
      <c r="E91" s="1"/>
      <c r="F91" s="1"/>
      <c r="G91" s="1"/>
      <c r="H91" s="1"/>
      <c r="I91" s="1"/>
      <c r="J91" s="1"/>
      <c r="K91" s="1"/>
      <c r="L91" s="1"/>
      <c r="M91" s="1"/>
      <c r="N91" s="1"/>
      <c r="O91" s="1"/>
      <c r="S91" s="14"/>
      <c r="T91" s="4"/>
      <c r="V91" s="4"/>
      <c r="W91" s="14"/>
      <c r="X91" s="4"/>
      <c r="Z91" s="4"/>
    </row>
    <row r="93" spans="1:29" x14ac:dyDescent="0.2">
      <c r="A93" s="36"/>
      <c r="B93" s="65"/>
      <c r="C93" s="1"/>
      <c r="D93" s="40"/>
      <c r="E93" s="1"/>
      <c r="F93" s="1"/>
      <c r="G93" s="1"/>
      <c r="H93" s="1"/>
      <c r="I93" s="1"/>
      <c r="J93" s="1"/>
      <c r="K93" s="1"/>
      <c r="L93" s="1"/>
      <c r="M93" s="1"/>
      <c r="N93" s="1"/>
      <c r="O93" s="1"/>
      <c r="S93" s="14"/>
      <c r="T93" s="14"/>
      <c r="U93" s="14"/>
      <c r="V93" s="14"/>
      <c r="W93" s="14"/>
      <c r="X93" s="14"/>
      <c r="Y93" s="14"/>
      <c r="Z93" s="14"/>
    </row>
    <row r="94" spans="1:29" s="7" customFormat="1" x14ac:dyDescent="0.2">
      <c r="A94" s="34"/>
      <c r="B94" s="39"/>
      <c r="D94" s="38"/>
      <c r="P94" s="14"/>
      <c r="Q94" s="14"/>
      <c r="R94" s="14"/>
      <c r="S94" s="14"/>
      <c r="T94" s="14"/>
      <c r="U94" s="14"/>
      <c r="V94" s="14"/>
      <c r="W94" s="14"/>
      <c r="X94" s="14"/>
      <c r="Y94" s="14"/>
      <c r="Z94" s="14"/>
    </row>
    <row r="95" spans="1:29" s="7" customFormat="1" x14ac:dyDescent="0.2">
      <c r="A95" s="34"/>
      <c r="B95" s="39"/>
      <c r="D95" s="38"/>
      <c r="P95" s="14"/>
      <c r="Q95" s="14"/>
      <c r="R95" s="14"/>
      <c r="S95" s="14"/>
      <c r="T95" s="14"/>
      <c r="U95" s="14"/>
      <c r="V95" s="14"/>
      <c r="W95" s="14"/>
      <c r="X95" s="14"/>
      <c r="Y95" s="14"/>
      <c r="Z95" s="14"/>
    </row>
    <row r="96" spans="1:29" s="7" customFormat="1" x14ac:dyDescent="0.2">
      <c r="A96" s="34"/>
      <c r="B96" s="39"/>
      <c r="D96" s="38"/>
      <c r="P96" s="14"/>
      <c r="Q96" s="14"/>
      <c r="R96" s="14"/>
      <c r="S96" s="14"/>
      <c r="T96" s="14"/>
      <c r="U96" s="14"/>
      <c r="V96" s="14"/>
      <c r="W96" s="14"/>
      <c r="X96" s="14"/>
      <c r="Y96" s="14"/>
      <c r="Z96" s="14"/>
    </row>
    <row r="97" spans="1:26" s="7" customFormat="1" x14ac:dyDescent="0.2">
      <c r="A97" s="34"/>
      <c r="B97" s="39"/>
      <c r="D97" s="38"/>
      <c r="P97" s="14"/>
      <c r="Q97" s="14"/>
      <c r="R97" s="14"/>
      <c r="S97" s="14"/>
      <c r="T97" s="14"/>
      <c r="U97" s="14"/>
      <c r="V97" s="14"/>
      <c r="W97" s="14"/>
      <c r="X97" s="14"/>
      <c r="Y97" s="14"/>
      <c r="Z97" s="14"/>
    </row>
    <row r="98" spans="1:26" s="7" customFormat="1" x14ac:dyDescent="0.2">
      <c r="A98" s="34"/>
      <c r="B98" s="39"/>
      <c r="D98" s="38"/>
      <c r="P98" s="14"/>
      <c r="Q98" s="14"/>
      <c r="R98" s="14"/>
      <c r="S98" s="14"/>
      <c r="T98" s="14"/>
      <c r="U98" s="14"/>
      <c r="V98" s="14"/>
      <c r="W98" s="14"/>
      <c r="X98" s="14"/>
      <c r="Y98" s="14"/>
      <c r="Z98" s="14"/>
    </row>
    <row r="99" spans="1:26" s="7" customFormat="1" x14ac:dyDescent="0.2">
      <c r="A99" s="34"/>
      <c r="B99" s="39"/>
      <c r="D99" s="38"/>
      <c r="P99" s="14"/>
      <c r="Q99" s="14"/>
      <c r="R99" s="14"/>
      <c r="S99" s="14"/>
      <c r="T99" s="14"/>
      <c r="U99" s="14"/>
      <c r="V99" s="14"/>
      <c r="W99" s="14"/>
      <c r="X99" s="14"/>
      <c r="Y99" s="14"/>
      <c r="Z99" s="14"/>
    </row>
    <row r="100" spans="1:26" s="7" customFormat="1" x14ac:dyDescent="0.2">
      <c r="A100" s="34"/>
      <c r="B100" s="39"/>
      <c r="D100" s="38"/>
      <c r="P100" s="14"/>
      <c r="Q100" s="14"/>
      <c r="R100" s="14"/>
      <c r="S100" s="14"/>
      <c r="T100" s="14"/>
      <c r="U100" s="14"/>
      <c r="V100" s="14"/>
      <c r="W100" s="14"/>
      <c r="X100" s="14"/>
      <c r="Y100" s="14"/>
      <c r="Z100" s="14"/>
    </row>
    <row r="101" spans="1:26" s="7" customFormat="1" x14ac:dyDescent="0.2">
      <c r="A101" s="34"/>
      <c r="B101" s="39"/>
      <c r="D101" s="38"/>
      <c r="P101" s="14"/>
      <c r="Q101" s="14"/>
      <c r="R101" s="14"/>
      <c r="S101" s="4"/>
      <c r="T101" s="4"/>
      <c r="U101" s="2"/>
      <c r="V101" s="4"/>
      <c r="W101" s="4"/>
      <c r="X101" s="4"/>
      <c r="Y101" s="2"/>
      <c r="Z101" s="4"/>
    </row>
    <row r="102" spans="1:26" s="7" customFormat="1" x14ac:dyDescent="0.2">
      <c r="A102" s="34"/>
      <c r="B102" s="39"/>
      <c r="D102" s="38"/>
      <c r="P102" s="14"/>
      <c r="Q102" s="14"/>
      <c r="R102" s="14"/>
      <c r="S102" s="4"/>
      <c r="T102" s="4"/>
      <c r="U102" s="2"/>
      <c r="V102" s="4"/>
      <c r="W102" s="4"/>
      <c r="X102" s="4"/>
      <c r="Y102" s="2"/>
      <c r="Z102" s="4"/>
    </row>
    <row r="103" spans="1:26" s="7" customFormat="1" x14ac:dyDescent="0.2">
      <c r="A103" s="34"/>
      <c r="B103" s="39"/>
      <c r="D103" s="38"/>
      <c r="P103" s="14"/>
      <c r="Q103" s="14"/>
      <c r="R103" s="14"/>
      <c r="S103" s="4"/>
      <c r="T103" s="4"/>
      <c r="U103" s="2"/>
      <c r="V103" s="4"/>
      <c r="W103" s="4"/>
      <c r="X103" s="4"/>
      <c r="Y103" s="2"/>
      <c r="Z103" s="4"/>
    </row>
  </sheetData>
  <mergeCells count="6">
    <mergeCell ref="C43:N43"/>
    <mergeCell ref="C46:N46"/>
    <mergeCell ref="C1:N1"/>
    <mergeCell ref="C2:N2"/>
    <mergeCell ref="C5:N5"/>
    <mergeCell ref="C42:N42"/>
  </mergeCells>
  <phoneticPr fontId="6" type="noConversion"/>
  <pageMargins left="0.35433070866141736" right="0.15748031496062992" top="0.36" bottom="0.23622047244094491" header="0.18" footer="0.3"/>
  <pageSetup paperSize="9" scale="75" orientation="portrait" r:id="rId1"/>
  <headerFooter alignWithMargins="0">
    <oddHeader>&amp;C&amp;"Arial,Fett"&amp;14U12 - STB-Feldsaison 2016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11"/>
  </sheetPr>
  <dimension ref="A1:IV103"/>
  <sheetViews>
    <sheetView topLeftCell="A49" zoomScaleNormal="100" workbookViewId="0">
      <selection activeCell="AC45" sqref="AC45"/>
    </sheetView>
  </sheetViews>
  <sheetFormatPr baseColWidth="10" defaultRowHeight="12.75" x14ac:dyDescent="0.2"/>
  <cols>
    <col min="1" max="1" width="14" customWidth="1"/>
    <col min="2" max="2" width="3" style="66" customWidth="1"/>
    <col min="3" max="3" width="18.7109375" customWidth="1"/>
    <col min="4" max="4" width="2.28515625" style="16" customWidth="1"/>
    <col min="5" max="14" width="2.28515625" customWidth="1"/>
    <col min="15" max="15" width="18.85546875" customWidth="1"/>
    <col min="16" max="16" width="4" style="2" customWidth="1"/>
    <col min="17" max="17" width="1.42578125" style="2" customWidth="1"/>
    <col min="18" max="18" width="4" style="2" customWidth="1"/>
    <col min="19" max="19" width="1.7109375" style="2" customWidth="1"/>
    <col min="20" max="20" width="4.140625" style="2" customWidth="1"/>
    <col min="21" max="21" width="0.85546875" style="2" customWidth="1"/>
    <col min="22" max="22" width="4.140625" style="2" customWidth="1"/>
    <col min="23" max="23" width="1.7109375" style="2" customWidth="1"/>
    <col min="24" max="24" width="4.140625" style="2" customWidth="1"/>
    <col min="25" max="25" width="0.85546875" style="2" customWidth="1"/>
    <col min="26" max="26" width="4.140625" style="2" customWidth="1"/>
  </cols>
  <sheetData>
    <row r="1" spans="1:256" s="7" customFormat="1" x14ac:dyDescent="0.2">
      <c r="A1" s="34" t="s">
        <v>6</v>
      </c>
      <c r="B1" s="39"/>
      <c r="C1" s="369">
        <f>Spielplan!$G$12</f>
        <v>43225</v>
      </c>
      <c r="D1" s="370"/>
      <c r="E1" s="370"/>
      <c r="F1" s="370"/>
      <c r="G1" s="370"/>
      <c r="H1" s="370"/>
      <c r="I1" s="370"/>
      <c r="J1" s="370"/>
      <c r="K1" s="370"/>
      <c r="L1" s="370"/>
      <c r="M1" s="370"/>
      <c r="N1" s="370"/>
      <c r="P1" s="14"/>
      <c r="Q1" s="14"/>
      <c r="R1" s="14"/>
      <c r="S1" s="14"/>
      <c r="T1" s="14"/>
      <c r="U1" s="14"/>
      <c r="V1" s="14"/>
      <c r="W1" s="14"/>
      <c r="X1" s="14"/>
      <c r="Y1" s="14"/>
      <c r="Z1" s="14"/>
    </row>
    <row r="2" spans="1:256" s="7" customFormat="1" x14ac:dyDescent="0.2">
      <c r="A2" s="34" t="s">
        <v>94</v>
      </c>
      <c r="B2" s="39"/>
      <c r="C2" s="369" t="str">
        <f>Spielplan!$G$14</f>
        <v>Calw</v>
      </c>
      <c r="D2" s="370"/>
      <c r="E2" s="370"/>
      <c r="F2" s="370"/>
      <c r="G2" s="370"/>
      <c r="H2" s="370"/>
      <c r="I2" s="370"/>
      <c r="J2" s="370"/>
      <c r="K2" s="370"/>
      <c r="L2" s="370"/>
      <c r="M2" s="370"/>
      <c r="N2" s="370"/>
      <c r="P2" s="14"/>
      <c r="Q2" s="14"/>
      <c r="R2" s="14"/>
      <c r="S2" s="14"/>
      <c r="T2" s="14"/>
      <c r="U2" s="14"/>
      <c r="V2" s="14"/>
      <c r="W2" s="14"/>
      <c r="X2" s="14"/>
      <c r="Y2" s="14"/>
      <c r="Z2" s="14"/>
    </row>
    <row r="3" spans="1:256" s="7" customFormat="1" x14ac:dyDescent="0.2">
      <c r="A3" s="34" t="s">
        <v>7</v>
      </c>
      <c r="B3" s="39"/>
      <c r="C3" s="3" t="s">
        <v>190</v>
      </c>
      <c r="D3" s="38"/>
      <c r="P3" s="14"/>
      <c r="Q3" s="14"/>
      <c r="R3" s="14"/>
      <c r="S3" s="14"/>
      <c r="T3" s="14"/>
      <c r="U3" s="14"/>
      <c r="V3" s="14"/>
      <c r="W3" s="14"/>
      <c r="X3" s="14"/>
      <c r="Y3" s="14"/>
      <c r="Z3" s="14"/>
    </row>
    <row r="4" spans="1:256" s="7" customFormat="1" x14ac:dyDescent="0.2">
      <c r="A4" s="34" t="s">
        <v>32</v>
      </c>
      <c r="B4" s="39"/>
      <c r="C4" s="3" t="s">
        <v>258</v>
      </c>
      <c r="D4" s="38"/>
      <c r="P4" s="14"/>
      <c r="Q4" s="14"/>
      <c r="R4" s="14"/>
      <c r="S4" s="14"/>
      <c r="T4" s="14"/>
      <c r="U4" s="14"/>
      <c r="V4" s="14"/>
      <c r="W4" s="14"/>
      <c r="X4" s="14"/>
      <c r="Y4" s="14"/>
      <c r="Z4" s="14"/>
    </row>
    <row r="5" spans="1:256" s="7" customFormat="1" x14ac:dyDescent="0.2">
      <c r="A5" s="34" t="s">
        <v>8</v>
      </c>
      <c r="B5" s="39"/>
      <c r="C5" s="369" t="str">
        <f>Spielplan!$G$13</f>
        <v>10 Uhr</v>
      </c>
      <c r="D5" s="370"/>
      <c r="E5" s="370"/>
      <c r="F5" s="370"/>
      <c r="G5" s="370"/>
      <c r="H5" s="370"/>
      <c r="I5" s="370"/>
      <c r="J5" s="370"/>
      <c r="K5" s="370"/>
      <c r="L5" s="370"/>
      <c r="M5" s="370"/>
      <c r="N5" s="370"/>
      <c r="P5" s="14"/>
      <c r="Q5" s="14"/>
      <c r="R5" s="14"/>
      <c r="S5" s="14"/>
      <c r="T5" s="14"/>
      <c r="U5" s="14"/>
      <c r="V5" s="14"/>
      <c r="W5" s="14"/>
      <c r="X5" s="14"/>
      <c r="Y5" s="14"/>
      <c r="Z5" s="14"/>
    </row>
    <row r="6" spans="1:256" s="7" customFormat="1" x14ac:dyDescent="0.2">
      <c r="A6" s="34" t="s">
        <v>33</v>
      </c>
      <c r="B6" s="39"/>
      <c r="C6" s="7" t="s">
        <v>103</v>
      </c>
      <c r="D6" s="38"/>
      <c r="P6" s="14"/>
      <c r="Q6" s="14"/>
      <c r="R6" s="14"/>
      <c r="S6" s="14"/>
      <c r="T6" s="14"/>
      <c r="U6" s="14"/>
      <c r="V6" s="14"/>
      <c r="W6" s="14"/>
      <c r="X6" s="14"/>
      <c r="Y6" s="14"/>
      <c r="Z6" s="14"/>
    </row>
    <row r="7" spans="1:256" s="7" customFormat="1" x14ac:dyDescent="0.2">
      <c r="A7" s="34" t="s">
        <v>34</v>
      </c>
      <c r="B7" s="39"/>
      <c r="C7" s="7" t="str">
        <f>Spielplan!$G$2</f>
        <v>Vorrunde Gruppe C</v>
      </c>
      <c r="D7" s="38"/>
      <c r="P7" s="14"/>
      <c r="Q7" s="14"/>
      <c r="R7" s="14"/>
      <c r="S7" s="14"/>
      <c r="T7" s="14"/>
      <c r="U7" s="14"/>
      <c r="V7" s="14"/>
      <c r="W7" s="14"/>
      <c r="X7" s="14"/>
      <c r="Y7" s="14"/>
      <c r="Z7" s="14"/>
    </row>
    <row r="8" spans="1:256" s="7" customFormat="1" x14ac:dyDescent="0.2">
      <c r="A8" s="34" t="s">
        <v>35</v>
      </c>
      <c r="B8" s="39"/>
      <c r="C8" s="34"/>
      <c r="D8" s="34"/>
      <c r="E8" s="34"/>
      <c r="F8" s="34"/>
      <c r="P8" s="14"/>
      <c r="Q8" s="14"/>
      <c r="R8" s="14"/>
      <c r="S8" s="14"/>
      <c r="T8" s="14"/>
      <c r="U8" s="34"/>
      <c r="V8" s="34"/>
      <c r="W8" s="14"/>
      <c r="X8" s="1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row>
    <row r="9" spans="1:256" s="7" customFormat="1" x14ac:dyDescent="0.2">
      <c r="A9" s="34" t="s">
        <v>11</v>
      </c>
      <c r="B9" s="39"/>
      <c r="C9" s="45" t="str">
        <f>Spielplan!G3</f>
        <v>TV Unterhaugstett</v>
      </c>
      <c r="D9" s="38"/>
      <c r="P9" s="14"/>
      <c r="Q9" s="14"/>
      <c r="R9" s="14"/>
      <c r="S9" s="14"/>
      <c r="T9" s="14"/>
      <c r="U9" s="14"/>
      <c r="V9" s="14"/>
      <c r="W9" s="14"/>
      <c r="X9" s="14"/>
      <c r="Y9" s="14"/>
      <c r="Z9" s="14"/>
    </row>
    <row r="10" spans="1:256" s="7" customFormat="1" x14ac:dyDescent="0.2">
      <c r="A10" s="34"/>
      <c r="B10" s="39"/>
      <c r="C10" s="45" t="str">
        <f>Spielplan!G4</f>
        <v>TV Unterhaugstett 2</v>
      </c>
      <c r="D10" s="38"/>
      <c r="P10" s="14"/>
      <c r="Q10" s="14"/>
      <c r="R10" s="14"/>
      <c r="S10" s="14"/>
      <c r="T10" s="14"/>
      <c r="U10" s="14"/>
      <c r="V10" s="14"/>
      <c r="W10" s="14"/>
      <c r="X10" s="14"/>
      <c r="Y10" s="14"/>
      <c r="Z10" s="14"/>
    </row>
    <row r="11" spans="1:256" s="7" customFormat="1" x14ac:dyDescent="0.2">
      <c r="A11" s="34"/>
      <c r="B11" s="39"/>
      <c r="C11" s="45" t="str">
        <f>Spielplan!G5</f>
        <v>TV Unterhaugstett 3</v>
      </c>
      <c r="D11" s="38"/>
      <c r="P11" s="14"/>
      <c r="Q11" s="14"/>
      <c r="R11" s="14"/>
      <c r="S11" s="14"/>
      <c r="T11" s="14"/>
      <c r="U11" s="14"/>
      <c r="V11" s="14"/>
      <c r="W11" s="14"/>
      <c r="X11" s="14"/>
      <c r="Y11" s="14"/>
      <c r="Z11" s="14"/>
    </row>
    <row r="12" spans="1:256" s="7" customFormat="1" x14ac:dyDescent="0.2">
      <c r="A12" s="34"/>
      <c r="B12" s="39"/>
      <c r="C12" s="45" t="str">
        <f>Spielplan!G6</f>
        <v>TSV Calw</v>
      </c>
      <c r="D12" s="38"/>
      <c r="P12" s="14"/>
      <c r="Q12" s="14"/>
      <c r="R12" s="14"/>
      <c r="S12" s="4"/>
      <c r="T12" s="4"/>
      <c r="U12" s="2"/>
      <c r="V12" s="4"/>
      <c r="W12" s="4"/>
      <c r="X12" s="4"/>
      <c r="Y12" s="2"/>
      <c r="Z12" s="4"/>
    </row>
    <row r="13" spans="1:256" s="7" customFormat="1" x14ac:dyDescent="0.2">
      <c r="A13" s="34"/>
      <c r="B13" s="39"/>
      <c r="C13" s="45" t="str">
        <f>Spielplan!G7</f>
        <v>TSV Dennach</v>
      </c>
      <c r="D13" s="38"/>
      <c r="P13" s="14"/>
      <c r="Q13" s="14"/>
      <c r="R13" s="14"/>
      <c r="S13" s="4"/>
      <c r="T13" s="4"/>
      <c r="U13" s="2"/>
      <c r="V13" s="4"/>
      <c r="W13" s="4"/>
      <c r="X13" s="4"/>
      <c r="Y13" s="2"/>
      <c r="Z13" s="4"/>
    </row>
    <row r="14" spans="1:256" s="7" customFormat="1" x14ac:dyDescent="0.2">
      <c r="A14" s="34"/>
      <c r="B14" s="39"/>
      <c r="C14" s="45" t="str">
        <f>Spielplan!G8</f>
        <v>TSV Dennach 2</v>
      </c>
      <c r="D14" s="38"/>
      <c r="P14" s="14"/>
      <c r="Q14" s="14"/>
      <c r="R14" s="14"/>
      <c r="S14" s="4"/>
      <c r="T14" s="4"/>
      <c r="U14" s="2"/>
      <c r="V14" s="4"/>
      <c r="W14" s="4"/>
      <c r="X14" s="4"/>
      <c r="Y14" s="2"/>
      <c r="Z14" s="4"/>
    </row>
    <row r="15" spans="1:256" s="3" customFormat="1" x14ac:dyDescent="0.2">
      <c r="A15" s="36"/>
      <c r="B15" s="65"/>
      <c r="C15" s="240"/>
      <c r="D15" s="241"/>
      <c r="E15" s="8"/>
      <c r="F15" s="8"/>
      <c r="G15" s="8"/>
      <c r="H15" s="8"/>
      <c r="I15" s="8"/>
      <c r="J15" s="8"/>
      <c r="K15" s="8"/>
      <c r="L15" s="8"/>
      <c r="M15" s="8"/>
      <c r="N15" s="8"/>
      <c r="O15" s="8"/>
      <c r="P15" s="8"/>
      <c r="Q15" s="8"/>
      <c r="R15" s="8"/>
      <c r="S15" s="10"/>
      <c r="T15" s="10"/>
      <c r="U15" s="242"/>
      <c r="V15" s="10"/>
      <c r="W15" s="10"/>
      <c r="X15" s="10"/>
      <c r="Y15" s="242"/>
      <c r="Z15" s="10"/>
    </row>
    <row r="16" spans="1:256" s="3" customFormat="1" x14ac:dyDescent="0.2">
      <c r="A16" s="37" t="s">
        <v>0</v>
      </c>
      <c r="B16" s="39"/>
      <c r="C16" s="14" t="s">
        <v>1</v>
      </c>
      <c r="D16" s="39"/>
      <c r="E16" s="7" t="s">
        <v>2</v>
      </c>
      <c r="F16" s="14"/>
      <c r="G16" s="14"/>
      <c r="H16" s="14"/>
      <c r="I16" s="14"/>
      <c r="J16" s="14"/>
      <c r="K16" s="14"/>
      <c r="L16" s="14"/>
      <c r="M16" s="14"/>
      <c r="N16" s="14"/>
      <c r="O16" s="14" t="s">
        <v>3</v>
      </c>
      <c r="P16" s="2"/>
      <c r="Q16" s="14" t="s">
        <v>101</v>
      </c>
      <c r="R16" s="14"/>
      <c r="S16" s="4"/>
      <c r="T16" s="2"/>
      <c r="U16" s="14" t="s">
        <v>102</v>
      </c>
      <c r="V16" s="14"/>
      <c r="W16" s="4"/>
      <c r="X16" s="2"/>
      <c r="Y16" s="14" t="s">
        <v>4</v>
      </c>
      <c r="Z16" s="14"/>
    </row>
    <row r="17" spans="1:26" s="3" customFormat="1" x14ac:dyDescent="0.2">
      <c r="A17" s="36"/>
      <c r="B17" s="39" t="s">
        <v>88</v>
      </c>
      <c r="C17" s="14"/>
      <c r="D17" s="39"/>
      <c r="E17" s="14"/>
      <c r="F17" s="14"/>
      <c r="G17" s="14"/>
      <c r="H17" s="14"/>
      <c r="I17" s="14"/>
      <c r="J17" s="14"/>
      <c r="K17" s="14"/>
      <c r="L17" s="14"/>
      <c r="M17" s="14"/>
      <c r="N17" s="14"/>
      <c r="O17" s="14"/>
      <c r="P17" s="14"/>
      <c r="Q17" s="14"/>
      <c r="R17" s="14"/>
      <c r="S17" s="14"/>
      <c r="T17" s="14"/>
      <c r="U17" s="14"/>
      <c r="V17" s="14"/>
      <c r="W17" s="14"/>
      <c r="X17" s="14"/>
      <c r="Y17" s="14"/>
      <c r="Z17" s="14"/>
    </row>
    <row r="18" spans="1:26" s="5" customFormat="1" x14ac:dyDescent="0.2">
      <c r="A18" s="36" t="str">
        <f>T(C5)</f>
        <v>10 Uhr</v>
      </c>
      <c r="B18" s="65">
        <v>1</v>
      </c>
      <c r="C18" s="9" t="str">
        <f>T($C$9)</f>
        <v>TV Unterhaugstett</v>
      </c>
      <c r="D18" s="15" t="s">
        <v>15</v>
      </c>
      <c r="E18" s="9" t="str">
        <f>T($C$10)</f>
        <v>TV Unterhaugstett 2</v>
      </c>
      <c r="F18" s="9"/>
      <c r="G18" s="9"/>
      <c r="H18" s="9"/>
      <c r="I18" s="9"/>
      <c r="J18" s="9"/>
      <c r="K18" s="9"/>
      <c r="L18" s="9"/>
      <c r="M18" s="9"/>
      <c r="N18" s="9"/>
      <c r="O18" s="9" t="str">
        <f>T($C$13)</f>
        <v>TSV Dennach</v>
      </c>
      <c r="P18" s="4"/>
      <c r="Q18" s="4" t="s">
        <v>5</v>
      </c>
      <c r="R18" s="4"/>
      <c r="S18" s="4"/>
      <c r="T18" s="4"/>
      <c r="U18" s="4" t="s">
        <v>5</v>
      </c>
      <c r="V18" s="4"/>
      <c r="W18" s="4"/>
      <c r="X18" s="4" t="str">
        <f>IF(P18="","",IF(P18=R18,"1",IF(P18&gt;R18,"2","0")))</f>
        <v/>
      </c>
      <c r="Y18" s="4" t="s">
        <v>5</v>
      </c>
      <c r="Z18" s="4" t="str">
        <f>IF(R18="","",IF(P18=R18,"1",IF(P18&lt;R18,"2","0")))</f>
        <v/>
      </c>
    </row>
    <row r="19" spans="1:26" s="5" customFormat="1" x14ac:dyDescent="0.2">
      <c r="A19" s="36"/>
      <c r="B19" s="65">
        <v>2</v>
      </c>
      <c r="C19" s="9" t="str">
        <f>T($C$11)</f>
        <v>TV Unterhaugstett 3</v>
      </c>
      <c r="D19" s="15" t="s">
        <v>15</v>
      </c>
      <c r="E19" s="9" t="str">
        <f>T($C$12)</f>
        <v>TSV Calw</v>
      </c>
      <c r="F19" s="9"/>
      <c r="G19" s="9"/>
      <c r="H19" s="9"/>
      <c r="I19" s="9"/>
      <c r="J19" s="9"/>
      <c r="K19" s="9"/>
      <c r="L19" s="9"/>
      <c r="M19" s="9"/>
      <c r="N19" s="9"/>
      <c r="O19" s="9" t="str">
        <f>T($C$14)</f>
        <v>TSV Dennach 2</v>
      </c>
      <c r="P19" s="4"/>
      <c r="Q19" s="4" t="s">
        <v>5</v>
      </c>
      <c r="R19" s="4"/>
      <c r="S19" s="4"/>
      <c r="T19" s="4"/>
      <c r="U19" s="4" t="s">
        <v>5</v>
      </c>
      <c r="V19" s="4"/>
      <c r="W19" s="4"/>
      <c r="X19" s="4" t="str">
        <f>IF(P19="","",IF(P19=R19,"1",IF(P19&gt;R19,"2","0")))</f>
        <v/>
      </c>
      <c r="Y19" s="4" t="s">
        <v>5</v>
      </c>
      <c r="Z19" s="4" t="str">
        <f>IF(R19="","",IF(P19=R19,"1",IF(P19&lt;R19,"2","0")))</f>
        <v/>
      </c>
    </row>
    <row r="20" spans="1:26" s="5" customFormat="1" x14ac:dyDescent="0.2">
      <c r="A20" s="36"/>
      <c r="B20" s="65"/>
      <c r="C20" s="9"/>
      <c r="D20" s="15"/>
      <c r="E20" s="9"/>
      <c r="F20" s="9"/>
      <c r="G20" s="9"/>
      <c r="H20" s="9"/>
      <c r="I20" s="9"/>
      <c r="J20" s="9"/>
      <c r="K20" s="9"/>
      <c r="L20" s="9"/>
      <c r="M20" s="9"/>
      <c r="N20" s="9"/>
      <c r="O20" s="9"/>
      <c r="P20" s="4"/>
      <c r="Q20" s="4"/>
      <c r="R20" s="4"/>
      <c r="S20" s="4"/>
      <c r="T20" s="4"/>
      <c r="U20" s="2"/>
      <c r="V20" s="4"/>
      <c r="W20" s="4"/>
      <c r="X20" s="4"/>
      <c r="Y20" s="2"/>
      <c r="Z20" s="4"/>
    </row>
    <row r="21" spans="1:26" s="5" customFormat="1" x14ac:dyDescent="0.2">
      <c r="A21" s="36"/>
      <c r="B21" s="65" t="s">
        <v>89</v>
      </c>
      <c r="C21" s="9" t="str">
        <f>T($C$13)</f>
        <v>TSV Dennach</v>
      </c>
      <c r="D21" s="15" t="s">
        <v>15</v>
      </c>
      <c r="E21" s="9" t="str">
        <f>T($C$14)</f>
        <v>TSV Dennach 2</v>
      </c>
      <c r="F21" s="9"/>
      <c r="G21" s="9"/>
      <c r="H21" s="9"/>
      <c r="I21" s="9"/>
      <c r="J21" s="9"/>
      <c r="K21" s="9"/>
      <c r="L21" s="9"/>
      <c r="M21" s="9"/>
      <c r="N21" s="9"/>
      <c r="O21" s="9" t="str">
        <f>T($C$10)</f>
        <v>TV Unterhaugstett 2</v>
      </c>
      <c r="P21" s="4"/>
      <c r="Q21" s="4" t="s">
        <v>5</v>
      </c>
      <c r="R21" s="4"/>
      <c r="S21" s="4"/>
      <c r="T21" s="4"/>
      <c r="U21" s="4" t="s">
        <v>5</v>
      </c>
      <c r="V21" s="4"/>
      <c r="W21" s="4"/>
      <c r="X21" s="4" t="str">
        <f>IF(P21="","",IF(P21=R21,"1",IF(P21&gt;R21,"2","0")))</f>
        <v/>
      </c>
      <c r="Y21" s="4" t="s">
        <v>5</v>
      </c>
      <c r="Z21" s="4" t="str">
        <f>IF(R21="","",IF(P21=R21,"1",IF(P21&lt;R21,"2","0")))</f>
        <v/>
      </c>
    </row>
    <row r="22" spans="1:26" s="5" customFormat="1" x14ac:dyDescent="0.2">
      <c r="A22"/>
      <c r="B22" s="65" t="s">
        <v>90</v>
      </c>
      <c r="C22" s="9" t="str">
        <f>T($C$9)</f>
        <v>TV Unterhaugstett</v>
      </c>
      <c r="D22" s="15" t="s">
        <v>15</v>
      </c>
      <c r="E22" s="9" t="str">
        <f>T($C$11)</f>
        <v>TV Unterhaugstett 3</v>
      </c>
      <c r="F22" s="9"/>
      <c r="G22" s="9"/>
      <c r="H22" s="9"/>
      <c r="I22" s="9"/>
      <c r="J22" s="9"/>
      <c r="K22" s="9"/>
      <c r="L22" s="9"/>
      <c r="M22" s="9"/>
      <c r="N22" s="9"/>
      <c r="O22" s="316" t="str">
        <f>T($C$12)</f>
        <v>TSV Calw</v>
      </c>
      <c r="P22" s="4"/>
      <c r="Q22" s="4" t="s">
        <v>5</v>
      </c>
      <c r="R22" s="4"/>
      <c r="S22" s="4"/>
      <c r="T22" s="4"/>
      <c r="U22" s="4" t="s">
        <v>5</v>
      </c>
      <c r="V22" s="4"/>
      <c r="W22" s="4"/>
      <c r="X22" s="4" t="str">
        <f>IF(P22="","",IF(P22=R22,"1",IF(P22&gt;R22,"2","0")))</f>
        <v/>
      </c>
      <c r="Y22" s="4" t="s">
        <v>5</v>
      </c>
      <c r="Z22" s="4" t="str">
        <f>IF(R22="","",IF(P22=R22,"1",IF(P22&lt;R22,"2","0")))</f>
        <v/>
      </c>
    </row>
    <row r="23" spans="1:26" s="5" customFormat="1" x14ac:dyDescent="0.2">
      <c r="A23"/>
      <c r="B23" s="66"/>
      <c r="C23" s="9"/>
      <c r="D23" s="15"/>
      <c r="E23" s="9"/>
      <c r="F23" s="9"/>
      <c r="G23" s="9"/>
      <c r="H23" s="9"/>
      <c r="I23" s="9"/>
      <c r="J23" s="9"/>
      <c r="K23" s="9"/>
      <c r="L23" s="9"/>
      <c r="M23" s="9"/>
      <c r="N23" s="9"/>
      <c r="O23" s="9"/>
      <c r="P23" s="4"/>
      <c r="Q23" s="4"/>
      <c r="R23" s="4"/>
      <c r="S23" s="4"/>
      <c r="T23" s="4"/>
      <c r="U23" s="2"/>
      <c r="V23" s="4"/>
      <c r="W23" s="4"/>
      <c r="X23" s="4"/>
      <c r="Y23" s="2"/>
      <c r="Z23" s="4"/>
    </row>
    <row r="24" spans="1:26" s="5" customFormat="1" x14ac:dyDescent="0.2">
      <c r="A24" s="36"/>
      <c r="B24" s="65" t="s">
        <v>89</v>
      </c>
      <c r="C24" s="9" t="str">
        <f>T($C$14)</f>
        <v>TSV Dennach 2</v>
      </c>
      <c r="D24" s="15" t="s">
        <v>15</v>
      </c>
      <c r="E24" s="9" t="str">
        <f>T($C$12)</f>
        <v>TSV Calw</v>
      </c>
      <c r="F24" s="9"/>
      <c r="G24" s="9"/>
      <c r="H24" s="9"/>
      <c r="I24" s="9"/>
      <c r="J24" s="9"/>
      <c r="K24" s="9"/>
      <c r="L24" s="9"/>
      <c r="M24" s="9"/>
      <c r="N24" s="9"/>
      <c r="O24" s="316" t="str">
        <f>T($C$9)</f>
        <v>TV Unterhaugstett</v>
      </c>
      <c r="P24" s="4"/>
      <c r="Q24" s="4" t="s">
        <v>5</v>
      </c>
      <c r="R24" s="4"/>
      <c r="S24" s="4"/>
      <c r="T24" s="4"/>
      <c r="U24" s="4" t="s">
        <v>5</v>
      </c>
      <c r="V24" s="4"/>
      <c r="W24" s="4"/>
      <c r="X24" s="4" t="str">
        <f>IF(P24="","",IF(P24=R24,"1",IF(P24&gt;R24,"2","0")))</f>
        <v/>
      </c>
      <c r="Y24" s="4" t="s">
        <v>5</v>
      </c>
      <c r="Z24" s="4" t="str">
        <f>IF(R24="","",IF(P24=R24,"1",IF(P24&lt;R24,"2","0")))</f>
        <v/>
      </c>
    </row>
    <row r="25" spans="1:26" s="5" customFormat="1" x14ac:dyDescent="0.2">
      <c r="A25" s="36"/>
      <c r="B25" s="65" t="s">
        <v>90</v>
      </c>
      <c r="C25" s="9" t="str">
        <f>T($C$10)</f>
        <v>TV Unterhaugstett 2</v>
      </c>
      <c r="D25" s="15" t="s">
        <v>15</v>
      </c>
      <c r="E25" s="9" t="str">
        <f>T($C$13)</f>
        <v>TSV Dennach</v>
      </c>
      <c r="F25" s="9"/>
      <c r="G25" s="9"/>
      <c r="H25" s="9"/>
      <c r="I25" s="9"/>
      <c r="J25" s="9"/>
      <c r="K25" s="9"/>
      <c r="L25" s="9"/>
      <c r="M25" s="9"/>
      <c r="N25" s="9"/>
      <c r="O25" s="9" t="str">
        <f>T($C$11)</f>
        <v>TV Unterhaugstett 3</v>
      </c>
      <c r="P25" s="4"/>
      <c r="Q25" s="4" t="s">
        <v>5</v>
      </c>
      <c r="R25" s="4"/>
      <c r="S25" s="4"/>
      <c r="T25" s="4"/>
      <c r="U25" s="4" t="s">
        <v>5</v>
      </c>
      <c r="V25" s="4"/>
      <c r="W25" s="4"/>
      <c r="X25" s="4" t="str">
        <f>IF(P25="","",IF(P25=R25,"1",IF(P25&gt;R25,"2","0")))</f>
        <v/>
      </c>
      <c r="Y25" s="4" t="s">
        <v>5</v>
      </c>
      <c r="Z25" s="4" t="str">
        <f>IF(R25="","",IF(P25=R25,"1",IF(P25&lt;R25,"2","0")))</f>
        <v/>
      </c>
    </row>
    <row r="27" spans="1:26" x14ac:dyDescent="0.2">
      <c r="A27" s="36"/>
      <c r="B27" s="65" t="s">
        <v>89</v>
      </c>
      <c r="C27" s="1" t="str">
        <f>T($C$14)</f>
        <v>TSV Dennach 2</v>
      </c>
      <c r="D27" s="15" t="s">
        <v>15</v>
      </c>
      <c r="E27" s="1" t="str">
        <f>T($C$9)</f>
        <v>TV Unterhaugstett</v>
      </c>
      <c r="F27" s="1"/>
      <c r="G27" s="1"/>
      <c r="H27" s="1"/>
      <c r="I27" s="1"/>
      <c r="J27" s="1"/>
      <c r="K27" s="1"/>
      <c r="L27" s="1"/>
      <c r="M27" s="1"/>
      <c r="N27" s="1"/>
      <c r="O27" s="316" t="str">
        <f>T($C$12)</f>
        <v>TSV Calw</v>
      </c>
      <c r="P27" s="4"/>
      <c r="Q27" s="4" t="s">
        <v>5</v>
      </c>
      <c r="R27" s="4"/>
      <c r="S27" s="4"/>
      <c r="T27" s="4"/>
      <c r="U27" s="4" t="s">
        <v>5</v>
      </c>
      <c r="V27" s="4"/>
      <c r="W27" s="4"/>
      <c r="X27" s="4" t="str">
        <f>IF(P27="","",IF(P27=R27,"1",IF(P27&gt;R27,"2","0")))</f>
        <v/>
      </c>
      <c r="Y27" s="4" t="s">
        <v>5</v>
      </c>
      <c r="Z27" s="4" t="str">
        <f>IF(R27="","",IF(P27=R27,"1",IF(P27&lt;R27,"2","0")))</f>
        <v/>
      </c>
    </row>
    <row r="28" spans="1:26" s="5" customFormat="1" x14ac:dyDescent="0.2">
      <c r="A28" s="36"/>
      <c r="B28" s="65" t="s">
        <v>90</v>
      </c>
      <c r="C28" s="9" t="str">
        <f>T($C$10)</f>
        <v>TV Unterhaugstett 2</v>
      </c>
      <c r="D28" s="15" t="s">
        <v>15</v>
      </c>
      <c r="E28" s="9" t="str">
        <f>T($C$11)</f>
        <v>TV Unterhaugstett 3</v>
      </c>
      <c r="F28" s="9"/>
      <c r="G28" s="9"/>
      <c r="H28" s="9"/>
      <c r="I28" s="9"/>
      <c r="J28" s="9"/>
      <c r="K28" s="9"/>
      <c r="L28" s="9"/>
      <c r="M28" s="9"/>
      <c r="N28" s="9"/>
      <c r="O28" s="9" t="str">
        <f>T($C$13)</f>
        <v>TSV Dennach</v>
      </c>
      <c r="P28" s="4"/>
      <c r="Q28" s="4" t="s">
        <v>5</v>
      </c>
      <c r="R28" s="4"/>
      <c r="S28" s="4"/>
      <c r="T28" s="4"/>
      <c r="U28" s="4" t="s">
        <v>5</v>
      </c>
      <c r="V28" s="4"/>
      <c r="W28" s="4"/>
      <c r="X28" s="4" t="str">
        <f>IF(P28="","",IF(P28=R28,"1",IF(P28&gt;R28,"2","0")))</f>
        <v/>
      </c>
      <c r="Y28" s="4" t="s">
        <v>5</v>
      </c>
      <c r="Z28" s="4" t="str">
        <f>IF(R28="","",IF(P28=R28,"1",IF(P28&lt;R28,"2","0")))</f>
        <v/>
      </c>
    </row>
    <row r="29" spans="1:26" s="5" customFormat="1" x14ac:dyDescent="0.2">
      <c r="A29" s="36"/>
      <c r="B29" s="65"/>
      <c r="C29" s="9"/>
      <c r="D29" s="15"/>
      <c r="E29" s="9"/>
      <c r="F29" s="9"/>
      <c r="G29" s="9"/>
      <c r="H29" s="9"/>
      <c r="I29" s="9"/>
      <c r="J29" s="9"/>
      <c r="K29" s="9"/>
      <c r="L29" s="9"/>
      <c r="M29" s="9"/>
      <c r="N29" s="9"/>
      <c r="O29" s="9"/>
      <c r="P29" s="4"/>
      <c r="Q29" s="4"/>
      <c r="R29" s="4"/>
      <c r="S29" s="4"/>
      <c r="T29" s="4"/>
      <c r="U29" s="2"/>
      <c r="V29" s="4"/>
      <c r="W29" s="4"/>
      <c r="X29" s="4"/>
      <c r="Y29" s="2"/>
      <c r="Z29" s="4"/>
    </row>
    <row r="30" spans="1:26" x14ac:dyDescent="0.2">
      <c r="A30" s="36"/>
      <c r="B30" s="65" t="s">
        <v>89</v>
      </c>
      <c r="C30" s="1" t="str">
        <f>T($C$12)</f>
        <v>TSV Calw</v>
      </c>
      <c r="D30" s="15" t="s">
        <v>15</v>
      </c>
      <c r="E30" s="1" t="str">
        <f>T($C$13)</f>
        <v>TSV Dennach</v>
      </c>
      <c r="F30" s="1"/>
      <c r="G30" s="1"/>
      <c r="H30" s="1"/>
      <c r="I30" s="1"/>
      <c r="J30" s="1"/>
      <c r="K30" s="1"/>
      <c r="L30" s="1"/>
      <c r="M30" s="1"/>
      <c r="N30" s="1"/>
      <c r="O30" s="316" t="str">
        <f>T($C$9)</f>
        <v>TV Unterhaugstett</v>
      </c>
      <c r="P30" s="4"/>
      <c r="Q30" s="4" t="s">
        <v>5</v>
      </c>
      <c r="R30" s="4"/>
      <c r="S30" s="4"/>
      <c r="T30" s="4"/>
      <c r="U30" s="4" t="s">
        <v>5</v>
      </c>
      <c r="V30" s="4"/>
      <c r="W30" s="4"/>
      <c r="X30" s="4" t="str">
        <f>IF(P30="","",IF(P30=R30,"1",IF(P30&gt;R30,"2","0")))</f>
        <v/>
      </c>
      <c r="Y30" s="4" t="s">
        <v>5</v>
      </c>
      <c r="Z30" s="4" t="str">
        <f>IF(R30="","",IF(P30=R30,"1",IF(P30&lt;R30,"2","0")))</f>
        <v/>
      </c>
    </row>
    <row r="31" spans="1:26" s="4" customFormat="1" x14ac:dyDescent="0.2">
      <c r="A31" s="36"/>
      <c r="B31" s="65" t="s">
        <v>90</v>
      </c>
      <c r="C31" s="9" t="str">
        <f>T($C$11)</f>
        <v>TV Unterhaugstett 3</v>
      </c>
      <c r="D31" s="15" t="s">
        <v>15</v>
      </c>
      <c r="E31" s="9" t="str">
        <f>T($C$14)</f>
        <v>TSV Dennach 2</v>
      </c>
      <c r="F31" s="9"/>
      <c r="G31" s="9"/>
      <c r="H31" s="9"/>
      <c r="I31" s="9"/>
      <c r="J31" s="9"/>
      <c r="K31" s="9"/>
      <c r="L31" s="9"/>
      <c r="M31" s="9"/>
      <c r="N31" s="9"/>
      <c r="O31" s="9" t="str">
        <f>T($C$10)</f>
        <v>TV Unterhaugstett 2</v>
      </c>
      <c r="Q31" s="4" t="s">
        <v>5</v>
      </c>
      <c r="U31" s="4" t="s">
        <v>5</v>
      </c>
      <c r="X31" s="4" t="str">
        <f>IF(P31="","",IF(P31=R31,"1",IF(P31&gt;R31,"2","0")))</f>
        <v/>
      </c>
      <c r="Y31" s="4" t="s">
        <v>5</v>
      </c>
      <c r="Z31" s="4" t="str">
        <f>IF(R31="","",IF(P31=R31,"1",IF(P31&lt;R31,"2","0")))</f>
        <v/>
      </c>
    </row>
    <row r="32" spans="1:26" s="4" customFormat="1" x14ac:dyDescent="0.2">
      <c r="A32" s="36"/>
      <c r="B32" s="65"/>
      <c r="C32" s="9"/>
      <c r="D32" s="15"/>
      <c r="E32" s="9"/>
      <c r="F32" s="9"/>
      <c r="G32" s="9"/>
      <c r="H32" s="9"/>
      <c r="I32" s="9"/>
      <c r="J32" s="9"/>
      <c r="K32" s="9"/>
      <c r="L32" s="9"/>
      <c r="M32" s="9"/>
      <c r="N32" s="9"/>
      <c r="O32" s="9"/>
      <c r="U32" s="2"/>
      <c r="Y32" s="2"/>
    </row>
    <row r="33" spans="1:26" s="3" customFormat="1" x14ac:dyDescent="0.2">
      <c r="A33" s="36"/>
      <c r="B33" s="65" t="s">
        <v>89</v>
      </c>
      <c r="C33" s="317" t="str">
        <f>T($C$13)</f>
        <v>TSV Dennach</v>
      </c>
      <c r="D33" s="318" t="s">
        <v>15</v>
      </c>
      <c r="E33" s="317" t="str">
        <f>T($C$9)</f>
        <v>TV Unterhaugstett</v>
      </c>
      <c r="F33" s="317"/>
      <c r="G33" s="317"/>
      <c r="H33" s="317"/>
      <c r="I33" s="317"/>
      <c r="J33" s="317"/>
      <c r="K33" s="317"/>
      <c r="L33" s="317"/>
      <c r="M33" s="317"/>
      <c r="N33" s="317"/>
      <c r="O33" s="9" t="str">
        <f>T($C$11)</f>
        <v>TV Unterhaugstett 3</v>
      </c>
      <c r="P33" s="4"/>
      <c r="Q33" s="4" t="s">
        <v>5</v>
      </c>
      <c r="R33" s="4"/>
      <c r="S33" s="4"/>
      <c r="T33" s="4"/>
      <c r="U33" s="4" t="s">
        <v>5</v>
      </c>
      <c r="V33" s="4"/>
      <c r="W33" s="4"/>
      <c r="X33" s="4" t="str">
        <f>IF(P33="","",IF(P33=R33,"1",IF(P33&gt;R33,"2","0")))</f>
        <v/>
      </c>
      <c r="Y33" s="4" t="s">
        <v>5</v>
      </c>
      <c r="Z33" s="4" t="str">
        <f>IF(R33="","",IF(P33=R33,"1",IF(P33&lt;R33,"2","0")))</f>
        <v/>
      </c>
    </row>
    <row r="34" spans="1:26" x14ac:dyDescent="0.2">
      <c r="A34" s="36"/>
      <c r="B34" s="65" t="s">
        <v>90</v>
      </c>
      <c r="C34" s="1" t="str">
        <f>T($C$12)</f>
        <v>TSV Calw</v>
      </c>
      <c r="D34" s="15" t="s">
        <v>15</v>
      </c>
      <c r="E34" s="1" t="str">
        <f>T($C$10)</f>
        <v>TV Unterhaugstett 2</v>
      </c>
      <c r="F34" s="1"/>
      <c r="G34" s="1"/>
      <c r="H34" s="1"/>
      <c r="I34" s="1"/>
      <c r="J34" s="1"/>
      <c r="K34" s="1"/>
      <c r="L34" s="1"/>
      <c r="M34" s="1"/>
      <c r="N34" s="1"/>
      <c r="O34" s="316" t="str">
        <f>T($C$14)</f>
        <v>TSV Dennach 2</v>
      </c>
      <c r="P34" s="4"/>
      <c r="Q34" s="4" t="s">
        <v>5</v>
      </c>
      <c r="R34" s="4"/>
      <c r="S34" s="4"/>
      <c r="T34" s="4"/>
      <c r="U34" s="4" t="s">
        <v>5</v>
      </c>
      <c r="V34" s="4"/>
      <c r="W34" s="4"/>
      <c r="X34" s="4" t="str">
        <f>IF(P34="","",IF(P34=R34,"1",IF(P34&gt;R34,"2","0")))</f>
        <v/>
      </c>
      <c r="Y34" s="4" t="s">
        <v>5</v>
      </c>
      <c r="Z34" s="4" t="str">
        <f>IF(R34="","",IF(P34=R34,"1",IF(P34&lt;R34,"2","0")))</f>
        <v/>
      </c>
    </row>
    <row r="36" spans="1:26" x14ac:dyDescent="0.2">
      <c r="A36" s="36"/>
      <c r="B36" s="65" t="s">
        <v>89</v>
      </c>
      <c r="C36" s="1" t="str">
        <f>T($C$13)</f>
        <v>TSV Dennach</v>
      </c>
      <c r="D36" s="15" t="s">
        <v>15</v>
      </c>
      <c r="E36" s="1" t="str">
        <f>T($C$11)</f>
        <v>TV Unterhaugstett 3</v>
      </c>
      <c r="F36" s="1"/>
      <c r="G36" s="1"/>
      <c r="H36" s="1"/>
      <c r="I36" s="1"/>
      <c r="J36" s="1"/>
      <c r="K36" s="1"/>
      <c r="L36" s="1"/>
      <c r="M36" s="1"/>
      <c r="N36" s="1"/>
      <c r="O36" s="316" t="str">
        <f>T($C$9)</f>
        <v>TV Unterhaugstett</v>
      </c>
      <c r="P36" s="4"/>
      <c r="Q36" s="4" t="s">
        <v>5</v>
      </c>
      <c r="R36" s="4"/>
      <c r="S36" s="4"/>
      <c r="T36" s="4"/>
      <c r="U36" s="4" t="s">
        <v>5</v>
      </c>
      <c r="V36" s="4"/>
      <c r="W36" s="4"/>
      <c r="X36" s="4" t="str">
        <f>IF(P36="","",IF(P36=R36,"1",IF(P36&gt;R36,"2","0")))</f>
        <v/>
      </c>
      <c r="Y36" s="4" t="s">
        <v>5</v>
      </c>
      <c r="Z36" s="4" t="str">
        <f>IF(R36="","",IF(P36=R36,"1",IF(P36&lt;R36,"2","0")))</f>
        <v/>
      </c>
    </row>
    <row r="37" spans="1:26" x14ac:dyDescent="0.2">
      <c r="A37" s="36"/>
      <c r="B37" s="65" t="s">
        <v>90</v>
      </c>
      <c r="C37" s="1" t="str">
        <f>T($C$10)</f>
        <v>TV Unterhaugstett 2</v>
      </c>
      <c r="D37" s="15" t="s">
        <v>15</v>
      </c>
      <c r="E37" s="1" t="str">
        <f>T($C$14)</f>
        <v>TSV Dennach 2</v>
      </c>
      <c r="F37" s="1"/>
      <c r="G37" s="1"/>
      <c r="H37" s="1"/>
      <c r="I37" s="1"/>
      <c r="J37" s="1"/>
      <c r="K37" s="1"/>
      <c r="L37" s="1"/>
      <c r="M37" s="1"/>
      <c r="N37" s="1"/>
      <c r="O37" s="316" t="str">
        <f>T($C$12)</f>
        <v>TSV Calw</v>
      </c>
      <c r="P37" s="4"/>
      <c r="Q37" s="4" t="s">
        <v>5</v>
      </c>
      <c r="R37" s="4"/>
      <c r="S37" s="4"/>
      <c r="T37" s="4"/>
      <c r="U37" s="4" t="s">
        <v>5</v>
      </c>
      <c r="V37" s="4"/>
      <c r="W37" s="4"/>
      <c r="X37" s="4" t="str">
        <f>IF(P37="","",IF(P37=R37,"1",IF(P37&gt;R37,"2","0")))</f>
        <v/>
      </c>
      <c r="Y37" s="4" t="s">
        <v>5</v>
      </c>
      <c r="Z37" s="4" t="str">
        <f>IF(R37="","",IF(P37=R37,"1",IF(P37&lt;R37,"2","0")))</f>
        <v/>
      </c>
    </row>
    <row r="38" spans="1:26" x14ac:dyDescent="0.2">
      <c r="A38" s="36"/>
      <c r="B38" s="65"/>
      <c r="C38" s="1"/>
      <c r="D38" s="15"/>
      <c r="E38" s="1"/>
      <c r="F38" s="1"/>
      <c r="G38" s="1"/>
      <c r="H38" s="1"/>
      <c r="I38" s="1"/>
      <c r="J38" s="1"/>
      <c r="K38" s="1"/>
      <c r="L38" s="1"/>
      <c r="M38" s="1"/>
      <c r="N38" s="1"/>
      <c r="O38" s="316"/>
      <c r="Q38" s="4"/>
      <c r="S38" s="4"/>
      <c r="T38" s="4"/>
      <c r="V38" s="4"/>
      <c r="W38" s="4"/>
      <c r="X38" s="4"/>
      <c r="Z38" s="4"/>
    </row>
    <row r="39" spans="1:26" s="5" customFormat="1" x14ac:dyDescent="0.2">
      <c r="A39" s="36"/>
      <c r="B39" s="65" t="s">
        <v>89</v>
      </c>
      <c r="C39" s="9" t="str">
        <f>T($C$12)</f>
        <v>TSV Calw</v>
      </c>
      <c r="D39" s="15" t="s">
        <v>15</v>
      </c>
      <c r="E39" s="9" t="str">
        <f>T($C$9)</f>
        <v>TV Unterhaugstett</v>
      </c>
      <c r="F39" s="9"/>
      <c r="G39" s="9"/>
      <c r="H39" s="9"/>
      <c r="I39" s="9"/>
      <c r="J39" s="9"/>
      <c r="K39" s="9"/>
      <c r="L39" s="9"/>
      <c r="M39" s="9"/>
      <c r="N39" s="9"/>
      <c r="O39" s="9" t="str">
        <f>T($C$10)</f>
        <v>TV Unterhaugstett 2</v>
      </c>
      <c r="P39" s="4"/>
      <c r="Q39" s="4" t="s">
        <v>5</v>
      </c>
      <c r="R39" s="4"/>
      <c r="S39" s="4"/>
      <c r="T39" s="4"/>
      <c r="U39" s="4" t="s">
        <v>5</v>
      </c>
      <c r="V39" s="4"/>
      <c r="W39" s="4"/>
      <c r="X39" s="4" t="str">
        <f>IF(P39="","",IF(P39=R39,"1",IF(P39&gt;R39,"2","0")))</f>
        <v/>
      </c>
      <c r="Y39" s="4" t="s">
        <v>5</v>
      </c>
      <c r="Z39" s="4" t="str">
        <f>IF(R39="","",IF(P39=R39,"1",IF(P39&lt;R39,"2","0")))</f>
        <v/>
      </c>
    </row>
    <row r="41" spans="1:26" x14ac:dyDescent="0.2">
      <c r="A41" s="36"/>
      <c r="B41" s="65"/>
      <c r="C41" s="1"/>
      <c r="D41" s="40"/>
      <c r="E41" s="1"/>
      <c r="F41" s="1"/>
      <c r="G41" s="1"/>
      <c r="H41" s="1"/>
      <c r="I41" s="1"/>
      <c r="J41" s="1"/>
      <c r="K41" s="1"/>
      <c r="L41" s="1"/>
      <c r="M41" s="1"/>
      <c r="N41" s="1"/>
      <c r="O41" s="1"/>
      <c r="S41" s="14"/>
      <c r="T41" s="4"/>
      <c r="V41" s="4"/>
      <c r="W41" s="14"/>
      <c r="X41" s="4"/>
      <c r="Z41" s="4"/>
    </row>
    <row r="42" spans="1:26" s="7" customFormat="1" x14ac:dyDescent="0.2">
      <c r="A42" s="34" t="s">
        <v>6</v>
      </c>
      <c r="B42" s="39"/>
      <c r="C42" s="369">
        <f>Spielplan!$G$16</f>
        <v>43260</v>
      </c>
      <c r="D42" s="370"/>
      <c r="E42" s="370"/>
      <c r="F42" s="370"/>
      <c r="G42" s="370"/>
      <c r="H42" s="370"/>
      <c r="I42" s="370"/>
      <c r="J42" s="370"/>
      <c r="K42" s="370"/>
      <c r="L42" s="370"/>
      <c r="M42" s="370"/>
      <c r="N42" s="370"/>
      <c r="O42" s="1"/>
      <c r="P42" s="14"/>
      <c r="Q42" s="14"/>
      <c r="R42" s="14"/>
      <c r="S42" s="14"/>
      <c r="T42" s="14"/>
      <c r="U42" s="14"/>
      <c r="V42" s="14"/>
      <c r="W42" s="14"/>
      <c r="X42" s="14"/>
      <c r="Y42" s="14"/>
      <c r="Z42" s="14"/>
    </row>
    <row r="43" spans="1:26" s="7" customFormat="1" x14ac:dyDescent="0.2">
      <c r="A43" s="34" t="s">
        <v>94</v>
      </c>
      <c r="B43" s="39"/>
      <c r="C43" s="371" t="str">
        <f>Spielplan!$G$18</f>
        <v>Unterhaugstett</v>
      </c>
      <c r="D43" s="372"/>
      <c r="E43" s="372"/>
      <c r="F43" s="372"/>
      <c r="G43" s="372"/>
      <c r="H43" s="372"/>
      <c r="I43" s="372"/>
      <c r="J43" s="372"/>
      <c r="K43" s="372"/>
      <c r="L43" s="372"/>
      <c r="M43" s="372"/>
      <c r="N43" s="372"/>
      <c r="P43" s="14"/>
      <c r="Q43" s="14"/>
      <c r="R43" s="14"/>
      <c r="S43" s="14"/>
      <c r="T43" s="14"/>
      <c r="U43" s="14"/>
      <c r="V43" s="14"/>
      <c r="W43" s="14"/>
      <c r="X43" s="14"/>
      <c r="Y43" s="14"/>
      <c r="Z43" s="14"/>
    </row>
    <row r="44" spans="1:26" s="7" customFormat="1" x14ac:dyDescent="0.2">
      <c r="A44" s="34" t="s">
        <v>7</v>
      </c>
      <c r="B44" s="39"/>
      <c r="C44" s="67" t="s">
        <v>104</v>
      </c>
      <c r="D44" s="1"/>
      <c r="E44" s="1"/>
      <c r="F44" s="1"/>
      <c r="G44" s="1"/>
      <c r="H44" s="1"/>
      <c r="I44" s="1"/>
      <c r="J44" s="1"/>
      <c r="K44" s="1"/>
      <c r="L44" s="1"/>
      <c r="M44" s="1"/>
      <c r="N44" s="1"/>
      <c r="P44" s="14"/>
      <c r="Q44" s="14"/>
      <c r="R44" s="14"/>
      <c r="S44" s="14"/>
      <c r="T44" s="14"/>
      <c r="U44" s="14"/>
      <c r="V44" s="14"/>
      <c r="W44" s="14"/>
      <c r="X44" s="14"/>
      <c r="Y44" s="14"/>
      <c r="Z44" s="14"/>
    </row>
    <row r="45" spans="1:26" s="7" customFormat="1" x14ac:dyDescent="0.2">
      <c r="A45" s="34" t="s">
        <v>32</v>
      </c>
      <c r="B45" s="39"/>
      <c r="C45" s="369" t="s">
        <v>259</v>
      </c>
      <c r="D45" s="370"/>
      <c r="E45" s="370"/>
      <c r="F45" s="370"/>
      <c r="G45" s="370"/>
      <c r="H45" s="370"/>
      <c r="I45" s="370"/>
      <c r="J45" s="370"/>
      <c r="K45" s="370"/>
      <c r="L45" s="370"/>
      <c r="M45" s="370"/>
      <c r="N45" s="370"/>
      <c r="P45" s="14"/>
      <c r="Q45" s="14"/>
      <c r="R45" s="14"/>
      <c r="S45" s="14"/>
      <c r="T45" s="14"/>
      <c r="U45" s="14"/>
      <c r="V45" s="14"/>
      <c r="W45" s="14"/>
      <c r="X45" s="14"/>
      <c r="Y45" s="14"/>
      <c r="Z45" s="14"/>
    </row>
    <row r="46" spans="1:26" s="7" customFormat="1" x14ac:dyDescent="0.2">
      <c r="A46" s="34" t="s">
        <v>8</v>
      </c>
      <c r="B46" s="39"/>
      <c r="C46" s="369" t="str">
        <f>Spielplan!$G$17</f>
        <v>10 Uhr</v>
      </c>
      <c r="D46" s="370"/>
      <c r="E46" s="370"/>
      <c r="F46" s="370"/>
      <c r="G46" s="370"/>
      <c r="H46" s="370"/>
      <c r="I46" s="370"/>
      <c r="J46" s="370"/>
      <c r="K46" s="370"/>
      <c r="L46" s="370"/>
      <c r="M46" s="370"/>
      <c r="N46" s="370"/>
      <c r="P46" s="14"/>
      <c r="Q46" s="14"/>
      <c r="R46" s="14"/>
      <c r="S46" s="14"/>
      <c r="T46" s="14"/>
      <c r="U46" s="14"/>
      <c r="V46" s="14"/>
      <c r="W46" s="14"/>
      <c r="X46" s="14"/>
      <c r="Y46" s="14"/>
      <c r="Z46" s="14"/>
    </row>
    <row r="47" spans="1:26" s="7" customFormat="1" x14ac:dyDescent="0.2">
      <c r="A47" s="34" t="s">
        <v>33</v>
      </c>
      <c r="B47" s="39"/>
      <c r="C47" s="7" t="s">
        <v>103</v>
      </c>
      <c r="D47" s="38"/>
      <c r="P47" s="14"/>
      <c r="Q47" s="14"/>
      <c r="R47" s="14"/>
      <c r="S47" s="14"/>
      <c r="T47" s="14"/>
      <c r="U47" s="14"/>
      <c r="V47" s="14"/>
      <c r="W47" s="14"/>
      <c r="X47" s="14"/>
      <c r="Y47" s="14"/>
      <c r="Z47" s="14"/>
    </row>
    <row r="48" spans="1:26" s="7" customFormat="1" x14ac:dyDescent="0.2">
      <c r="A48" s="34" t="s">
        <v>34</v>
      </c>
      <c r="B48" s="39"/>
      <c r="C48" s="7" t="str">
        <f>Spielplan!$G$2</f>
        <v>Vorrunde Gruppe C</v>
      </c>
      <c r="D48" s="38"/>
      <c r="P48" s="14"/>
      <c r="Q48" s="14"/>
      <c r="R48" s="14"/>
      <c r="S48" s="14"/>
      <c r="T48" s="14"/>
      <c r="U48" s="14"/>
      <c r="V48" s="14"/>
      <c r="W48" s="14"/>
      <c r="X48" s="14"/>
      <c r="Y48" s="14"/>
      <c r="Z48" s="14"/>
    </row>
    <row r="49" spans="1:26" s="3" customFormat="1" x14ac:dyDescent="0.2">
      <c r="A49" s="34" t="s">
        <v>35</v>
      </c>
      <c r="B49" s="39"/>
      <c r="C49" s="14"/>
      <c r="D49" s="39"/>
      <c r="E49" s="14"/>
      <c r="F49" s="14"/>
      <c r="G49" s="14"/>
      <c r="H49" s="14"/>
      <c r="I49" s="14"/>
      <c r="J49" s="14"/>
      <c r="K49" s="14"/>
      <c r="L49" s="14"/>
      <c r="M49" s="14"/>
      <c r="N49" s="14"/>
      <c r="O49" s="7"/>
      <c r="P49" s="14"/>
      <c r="Q49" s="14"/>
      <c r="R49" s="14"/>
      <c r="S49" s="14"/>
      <c r="T49" s="14"/>
      <c r="U49" s="2"/>
      <c r="V49" s="4"/>
      <c r="W49" s="14"/>
      <c r="X49" s="14"/>
      <c r="Y49" s="2"/>
      <c r="Z49" s="4"/>
    </row>
    <row r="50" spans="1:26" s="3" customFormat="1" x14ac:dyDescent="0.2">
      <c r="A50" s="36"/>
      <c r="B50" s="65"/>
      <c r="C50" s="240"/>
      <c r="D50" s="241"/>
      <c r="E50" s="8"/>
      <c r="F50" s="8"/>
      <c r="G50" s="8"/>
      <c r="H50" s="8"/>
      <c r="I50" s="8"/>
      <c r="J50" s="8"/>
      <c r="K50" s="8"/>
      <c r="L50" s="8"/>
      <c r="M50" s="8"/>
      <c r="N50" s="8"/>
      <c r="O50" s="8"/>
      <c r="P50" s="8"/>
      <c r="Q50" s="8"/>
      <c r="R50" s="8"/>
      <c r="S50" s="10"/>
      <c r="T50" s="10"/>
      <c r="U50" s="242"/>
      <c r="V50" s="10"/>
      <c r="W50" s="10"/>
      <c r="X50" s="10"/>
      <c r="Y50" s="242"/>
      <c r="Z50" s="10"/>
    </row>
    <row r="51" spans="1:26" s="3" customFormat="1" x14ac:dyDescent="0.2">
      <c r="A51" s="37" t="s">
        <v>0</v>
      </c>
      <c r="B51" s="39"/>
      <c r="C51" s="14" t="s">
        <v>1</v>
      </c>
      <c r="D51" s="39"/>
      <c r="E51" s="7" t="s">
        <v>2</v>
      </c>
      <c r="F51" s="14"/>
      <c r="G51" s="14"/>
      <c r="H51" s="14"/>
      <c r="I51" s="14"/>
      <c r="J51" s="14"/>
      <c r="K51" s="14"/>
      <c r="L51" s="14"/>
      <c r="M51" s="14"/>
      <c r="N51" s="14"/>
      <c r="O51" s="14" t="s">
        <v>3</v>
      </c>
      <c r="P51" s="2"/>
      <c r="Q51" s="14" t="s">
        <v>101</v>
      </c>
      <c r="R51" s="14"/>
      <c r="S51" s="4"/>
      <c r="T51" s="2"/>
      <c r="U51" s="14" t="s">
        <v>102</v>
      </c>
      <c r="V51" s="14"/>
      <c r="W51" s="4"/>
      <c r="X51" s="2"/>
      <c r="Y51" s="14" t="s">
        <v>4</v>
      </c>
      <c r="Z51" s="14"/>
    </row>
    <row r="52" spans="1:26" s="3" customFormat="1" x14ac:dyDescent="0.2">
      <c r="A52" s="36"/>
      <c r="B52" s="39" t="s">
        <v>88</v>
      </c>
      <c r="C52" s="14"/>
      <c r="D52" s="39"/>
      <c r="E52" s="14"/>
      <c r="F52" s="14"/>
      <c r="G52" s="14"/>
      <c r="H52" s="14"/>
      <c r="I52" s="14"/>
      <c r="J52" s="14"/>
      <c r="K52" s="14"/>
      <c r="L52" s="14"/>
      <c r="M52" s="14"/>
      <c r="N52" s="14"/>
      <c r="O52" s="14"/>
      <c r="P52" s="14"/>
      <c r="Q52" s="14"/>
      <c r="R52" s="14"/>
      <c r="S52" s="14"/>
      <c r="T52" s="14"/>
      <c r="U52" s="14"/>
      <c r="V52" s="14"/>
      <c r="W52" s="14"/>
      <c r="X52" s="14"/>
      <c r="Y52" s="14"/>
      <c r="Z52" s="14"/>
    </row>
    <row r="53" spans="1:26" s="5" customFormat="1" x14ac:dyDescent="0.2">
      <c r="A53" s="36" t="str">
        <f>T(C46)</f>
        <v>10 Uhr</v>
      </c>
      <c r="B53" s="65">
        <v>1</v>
      </c>
      <c r="C53" s="9" t="str">
        <f>T($C$10)</f>
        <v>TV Unterhaugstett 2</v>
      </c>
      <c r="D53" s="15" t="s">
        <v>15</v>
      </c>
      <c r="E53" s="9" t="str">
        <f>T($C$9)</f>
        <v>TV Unterhaugstett</v>
      </c>
      <c r="G53" s="9"/>
      <c r="H53" s="9"/>
      <c r="I53" s="9"/>
      <c r="J53" s="9"/>
      <c r="K53" s="9"/>
      <c r="L53" s="9"/>
      <c r="M53" s="9"/>
      <c r="N53" s="9"/>
      <c r="O53" s="9" t="str">
        <f>T($C$13)</f>
        <v>TSV Dennach</v>
      </c>
      <c r="P53" s="4"/>
      <c r="Q53" s="4" t="s">
        <v>5</v>
      </c>
      <c r="R53" s="4"/>
      <c r="S53" s="4"/>
      <c r="T53" s="4"/>
      <c r="U53" s="4" t="s">
        <v>5</v>
      </c>
      <c r="V53" s="4"/>
      <c r="W53" s="4"/>
      <c r="X53" s="4" t="str">
        <f>IF(P53="","",IF(P53=R53,"1",IF(P53&gt;R53,"2","0")))</f>
        <v/>
      </c>
      <c r="Y53" s="4" t="s">
        <v>5</v>
      </c>
      <c r="Z53" s="4" t="str">
        <f>IF(R53="","",IF(P53=R53,"1",IF(P53&lt;R53,"2","0")))</f>
        <v/>
      </c>
    </row>
    <row r="54" spans="1:26" s="5" customFormat="1" x14ac:dyDescent="0.2">
      <c r="A54" s="36"/>
      <c r="B54" s="65">
        <v>2</v>
      </c>
      <c r="C54" s="9" t="str">
        <f>T($C$12)</f>
        <v>TSV Calw</v>
      </c>
      <c r="D54" s="15" t="s">
        <v>15</v>
      </c>
      <c r="E54" s="9" t="str">
        <f>T($C$11)</f>
        <v>TV Unterhaugstett 3</v>
      </c>
      <c r="G54" s="9"/>
      <c r="H54" s="9"/>
      <c r="I54" s="9"/>
      <c r="J54" s="9"/>
      <c r="K54" s="9"/>
      <c r="L54" s="9"/>
      <c r="M54" s="9"/>
      <c r="N54" s="9"/>
      <c r="O54" s="316" t="str">
        <f>T($C$14)</f>
        <v>TSV Dennach 2</v>
      </c>
      <c r="P54" s="4"/>
      <c r="Q54" s="4" t="s">
        <v>5</v>
      </c>
      <c r="R54" s="4"/>
      <c r="S54" s="4"/>
      <c r="T54" s="4"/>
      <c r="U54" s="4" t="s">
        <v>5</v>
      </c>
      <c r="V54" s="4"/>
      <c r="W54" s="4"/>
      <c r="X54" s="4" t="str">
        <f>IF(P54="","",IF(P54=R54,"1",IF(P54&gt;R54,"2","0")))</f>
        <v/>
      </c>
      <c r="Y54" s="4" t="s">
        <v>5</v>
      </c>
      <c r="Z54" s="4" t="str">
        <f>IF(R54="","",IF(P54=R54,"1",IF(P54&lt;R54,"2","0")))</f>
        <v/>
      </c>
    </row>
    <row r="55" spans="1:26" s="5" customFormat="1" x14ac:dyDescent="0.2">
      <c r="A55" s="36"/>
      <c r="B55" s="65"/>
      <c r="C55" s="9"/>
      <c r="D55" s="15"/>
      <c r="E55" s="9"/>
      <c r="G55" s="9"/>
      <c r="H55" s="9"/>
      <c r="I55" s="9"/>
      <c r="J55" s="9"/>
      <c r="K55" s="9"/>
      <c r="L55" s="9"/>
      <c r="M55" s="9"/>
      <c r="N55" s="9"/>
      <c r="O55" s="9"/>
      <c r="P55" s="4"/>
      <c r="Q55" s="4"/>
      <c r="R55" s="4"/>
      <c r="S55" s="4"/>
      <c r="T55" s="4"/>
      <c r="U55" s="2"/>
      <c r="V55" s="4"/>
      <c r="W55" s="4"/>
      <c r="X55" s="4"/>
      <c r="Y55" s="2"/>
      <c r="Z55" s="4"/>
    </row>
    <row r="56" spans="1:26" s="5" customFormat="1" x14ac:dyDescent="0.2">
      <c r="A56" s="36"/>
      <c r="B56" s="65" t="s">
        <v>89</v>
      </c>
      <c r="C56" s="9" t="str">
        <f>T($C$14)</f>
        <v>TSV Dennach 2</v>
      </c>
      <c r="D56" s="15" t="s">
        <v>15</v>
      </c>
      <c r="E56" s="9" t="str">
        <f>T($C$13)</f>
        <v>TSV Dennach</v>
      </c>
      <c r="G56" s="9"/>
      <c r="H56" s="9"/>
      <c r="I56" s="9"/>
      <c r="J56" s="9"/>
      <c r="K56" s="9"/>
      <c r="L56" s="9"/>
      <c r="M56" s="9"/>
      <c r="N56" s="9"/>
      <c r="O56" s="9" t="str">
        <f>T($C$10)</f>
        <v>TV Unterhaugstett 2</v>
      </c>
      <c r="P56" s="4"/>
      <c r="Q56" s="4" t="s">
        <v>5</v>
      </c>
      <c r="R56" s="4"/>
      <c r="S56" s="4"/>
      <c r="T56" s="4"/>
      <c r="U56" s="4" t="s">
        <v>5</v>
      </c>
      <c r="V56" s="4"/>
      <c r="W56" s="4"/>
      <c r="X56" s="4" t="str">
        <f>IF(P56="","",IF(P56=R56,"1",IF(P56&gt;R56,"2","0")))</f>
        <v/>
      </c>
      <c r="Y56" s="4" t="s">
        <v>5</v>
      </c>
      <c r="Z56" s="4" t="str">
        <f>IF(R56="","",IF(P56=R56,"1",IF(P56&lt;R56,"2","0")))</f>
        <v/>
      </c>
    </row>
    <row r="57" spans="1:26" s="5" customFormat="1" x14ac:dyDescent="0.2">
      <c r="A57"/>
      <c r="B57" s="65" t="s">
        <v>90</v>
      </c>
      <c r="C57" s="9" t="str">
        <f>T($C$11)</f>
        <v>TV Unterhaugstett 3</v>
      </c>
      <c r="D57" s="15" t="s">
        <v>15</v>
      </c>
      <c r="E57" s="9" t="str">
        <f>T($C$9)</f>
        <v>TV Unterhaugstett</v>
      </c>
      <c r="G57" s="9"/>
      <c r="H57" s="9"/>
      <c r="I57" s="9"/>
      <c r="J57" s="9"/>
      <c r="K57" s="9"/>
      <c r="L57" s="9"/>
      <c r="M57" s="9"/>
      <c r="N57" s="9"/>
      <c r="O57" s="316" t="str">
        <f>T($C$12)</f>
        <v>TSV Calw</v>
      </c>
      <c r="P57" s="4"/>
      <c r="Q57" s="4" t="s">
        <v>5</v>
      </c>
      <c r="R57" s="4"/>
      <c r="S57" s="4"/>
      <c r="T57" s="4"/>
      <c r="U57" s="4" t="s">
        <v>5</v>
      </c>
      <c r="V57" s="4"/>
      <c r="W57" s="4"/>
      <c r="X57" s="4" t="str">
        <f>IF(P57="","",IF(P57=R57,"1",IF(P57&gt;R57,"2","0")))</f>
        <v/>
      </c>
      <c r="Y57" s="4" t="s">
        <v>5</v>
      </c>
      <c r="Z57" s="4" t="str">
        <f>IF(R57="","",IF(P57=R57,"1",IF(P57&lt;R57,"2","0")))</f>
        <v/>
      </c>
    </row>
    <row r="58" spans="1:26" s="5" customFormat="1" x14ac:dyDescent="0.2">
      <c r="A58"/>
      <c r="B58" s="66"/>
      <c r="C58" s="9"/>
      <c r="D58" s="15"/>
      <c r="E58" s="9"/>
      <c r="G58" s="9"/>
      <c r="H58" s="9"/>
      <c r="I58" s="9"/>
      <c r="J58" s="9"/>
      <c r="K58" s="9"/>
      <c r="L58" s="9"/>
      <c r="M58" s="9"/>
      <c r="N58" s="9"/>
      <c r="O58" s="9"/>
      <c r="P58" s="4"/>
      <c r="Q58" s="4"/>
      <c r="R58" s="4"/>
      <c r="S58" s="4"/>
      <c r="T58" s="4"/>
      <c r="U58" s="2"/>
      <c r="V58" s="4"/>
      <c r="W58" s="4"/>
      <c r="X58" s="4"/>
      <c r="Y58" s="2"/>
      <c r="Z58" s="4"/>
    </row>
    <row r="59" spans="1:26" s="5" customFormat="1" x14ac:dyDescent="0.2">
      <c r="A59" s="36"/>
      <c r="B59" s="65" t="s">
        <v>89</v>
      </c>
      <c r="C59" s="9" t="str">
        <f>T($C$12)</f>
        <v>TSV Calw</v>
      </c>
      <c r="D59" s="15" t="s">
        <v>15</v>
      </c>
      <c r="E59" s="9" t="str">
        <f>T($C$14)</f>
        <v>TSV Dennach 2</v>
      </c>
      <c r="G59" s="9"/>
      <c r="H59" s="9"/>
      <c r="I59" s="9"/>
      <c r="J59" s="9"/>
      <c r="K59" s="9"/>
      <c r="L59" s="9"/>
      <c r="M59" s="9"/>
      <c r="N59" s="9"/>
      <c r="O59" s="316" t="str">
        <f>T($C$9)</f>
        <v>TV Unterhaugstett</v>
      </c>
      <c r="P59" s="4"/>
      <c r="Q59" s="4" t="s">
        <v>5</v>
      </c>
      <c r="R59" s="4"/>
      <c r="S59" s="4"/>
      <c r="T59" s="4"/>
      <c r="U59" s="4" t="s">
        <v>5</v>
      </c>
      <c r="V59" s="4"/>
      <c r="W59" s="4"/>
      <c r="X59" s="4" t="str">
        <f>IF(P59="","",IF(P59=R59,"1",IF(P59&gt;R59,"2","0")))</f>
        <v/>
      </c>
      <c r="Y59" s="4" t="s">
        <v>5</v>
      </c>
      <c r="Z59" s="4" t="str">
        <f>IF(R59="","",IF(P59=R59,"1",IF(P59&lt;R59,"2","0")))</f>
        <v/>
      </c>
    </row>
    <row r="60" spans="1:26" s="5" customFormat="1" x14ac:dyDescent="0.2">
      <c r="A60" s="36"/>
      <c r="B60" s="65" t="s">
        <v>90</v>
      </c>
      <c r="C60" s="9" t="str">
        <f>T($C$13)</f>
        <v>TSV Dennach</v>
      </c>
      <c r="D60" s="15" t="s">
        <v>15</v>
      </c>
      <c r="E60" s="9" t="str">
        <f>T($C$10)</f>
        <v>TV Unterhaugstett 2</v>
      </c>
      <c r="G60" s="9"/>
      <c r="H60" s="9"/>
      <c r="I60" s="9"/>
      <c r="J60" s="9"/>
      <c r="K60" s="9"/>
      <c r="L60" s="9"/>
      <c r="M60" s="9"/>
      <c r="N60" s="9"/>
      <c r="O60" s="9" t="str">
        <f>T($C$11)</f>
        <v>TV Unterhaugstett 3</v>
      </c>
      <c r="P60" s="4"/>
      <c r="Q60" s="4" t="s">
        <v>5</v>
      </c>
      <c r="R60" s="4"/>
      <c r="S60" s="4"/>
      <c r="T60" s="4"/>
      <c r="U60" s="4" t="s">
        <v>5</v>
      </c>
      <c r="V60" s="4"/>
      <c r="W60" s="4"/>
      <c r="X60" s="4" t="str">
        <f>IF(P60="","",IF(P60=R60,"1",IF(P60&gt;R60,"2","0")))</f>
        <v/>
      </c>
      <c r="Y60" s="4" t="s">
        <v>5</v>
      </c>
      <c r="Z60" s="4" t="str">
        <f>IF(R60="","",IF(P60=R60,"1",IF(P60&lt;R60,"2","0")))</f>
        <v/>
      </c>
    </row>
    <row r="62" spans="1:26" x14ac:dyDescent="0.2">
      <c r="A62" s="36"/>
      <c r="B62" s="65" t="s">
        <v>89</v>
      </c>
      <c r="C62" s="1" t="str">
        <f>T($C$9)</f>
        <v>TV Unterhaugstett</v>
      </c>
      <c r="D62" s="15" t="s">
        <v>15</v>
      </c>
      <c r="E62" s="1" t="str">
        <f>T($C$14)</f>
        <v>TSV Dennach 2</v>
      </c>
      <c r="G62" s="1"/>
      <c r="H62" s="1"/>
      <c r="I62" s="1"/>
      <c r="J62" s="1"/>
      <c r="K62" s="1"/>
      <c r="L62" s="1"/>
      <c r="M62" s="1"/>
      <c r="N62" s="1"/>
      <c r="O62" s="316" t="str">
        <f>T($C$12)</f>
        <v>TSV Calw</v>
      </c>
      <c r="P62" s="4"/>
      <c r="Q62" s="4" t="s">
        <v>5</v>
      </c>
      <c r="R62" s="4"/>
      <c r="S62" s="4"/>
      <c r="T62" s="4"/>
      <c r="U62" s="4" t="s">
        <v>5</v>
      </c>
      <c r="V62" s="4"/>
      <c r="W62" s="4"/>
      <c r="X62" s="4" t="str">
        <f>IF(P62="","",IF(P62=R62,"1",IF(P62&gt;R62,"2","0")))</f>
        <v/>
      </c>
      <c r="Y62" s="4" t="s">
        <v>5</v>
      </c>
      <c r="Z62" s="4" t="str">
        <f>IF(R62="","",IF(P62=R62,"1",IF(P62&lt;R62,"2","0")))</f>
        <v/>
      </c>
    </row>
    <row r="63" spans="1:26" s="5" customFormat="1" x14ac:dyDescent="0.2">
      <c r="A63" s="36"/>
      <c r="B63" s="65" t="s">
        <v>90</v>
      </c>
      <c r="C63" s="9" t="str">
        <f>T($C$11)</f>
        <v>TV Unterhaugstett 3</v>
      </c>
      <c r="D63" s="15" t="s">
        <v>15</v>
      </c>
      <c r="E63" s="9" t="str">
        <f>T($C$10)</f>
        <v>TV Unterhaugstett 2</v>
      </c>
      <c r="G63" s="9"/>
      <c r="H63" s="9"/>
      <c r="I63" s="9"/>
      <c r="J63" s="9"/>
      <c r="K63" s="9"/>
      <c r="L63" s="9"/>
      <c r="M63" s="9"/>
      <c r="N63" s="9"/>
      <c r="O63" s="9" t="str">
        <f>T($C$13)</f>
        <v>TSV Dennach</v>
      </c>
      <c r="P63" s="4"/>
      <c r="Q63" s="4" t="s">
        <v>5</v>
      </c>
      <c r="R63" s="4"/>
      <c r="S63" s="4"/>
      <c r="T63" s="4"/>
      <c r="U63" s="4" t="s">
        <v>5</v>
      </c>
      <c r="V63" s="4"/>
      <c r="W63" s="4"/>
      <c r="X63" s="4" t="str">
        <f>IF(P63="","",IF(P63=R63,"1",IF(P63&gt;R63,"2","0")))</f>
        <v/>
      </c>
      <c r="Y63" s="4" t="s">
        <v>5</v>
      </c>
      <c r="Z63" s="4" t="str">
        <f>IF(R63="","",IF(P63=R63,"1",IF(P63&lt;R63,"2","0")))</f>
        <v/>
      </c>
    </row>
    <row r="64" spans="1:26" s="5" customFormat="1" x14ac:dyDescent="0.2">
      <c r="A64" s="36"/>
      <c r="B64" s="65"/>
      <c r="C64" s="9"/>
      <c r="D64" s="15"/>
      <c r="E64" s="9"/>
      <c r="G64" s="9"/>
      <c r="H64" s="9"/>
      <c r="I64" s="9"/>
      <c r="J64" s="9"/>
      <c r="K64" s="9"/>
      <c r="L64" s="9"/>
      <c r="M64" s="9"/>
      <c r="N64" s="9"/>
      <c r="O64" s="9"/>
      <c r="P64" s="4"/>
      <c r="Q64" s="4"/>
      <c r="R64" s="4"/>
      <c r="S64" s="4"/>
      <c r="T64" s="4"/>
      <c r="U64" s="2"/>
      <c r="V64" s="4"/>
      <c r="W64" s="4"/>
      <c r="X64" s="4"/>
      <c r="Y64" s="2"/>
      <c r="Z64" s="4"/>
    </row>
    <row r="65" spans="1:29" x14ac:dyDescent="0.2">
      <c r="A65" s="36"/>
      <c r="B65" s="65" t="s">
        <v>89</v>
      </c>
      <c r="C65" s="1" t="str">
        <f>T($C$13)</f>
        <v>TSV Dennach</v>
      </c>
      <c r="D65" s="15" t="s">
        <v>15</v>
      </c>
      <c r="E65" s="1" t="str">
        <f>T($C$12)</f>
        <v>TSV Calw</v>
      </c>
      <c r="G65" s="1"/>
      <c r="H65" s="1"/>
      <c r="I65" s="1"/>
      <c r="J65" s="1"/>
      <c r="K65" s="1"/>
      <c r="L65" s="1"/>
      <c r="M65" s="1"/>
      <c r="N65" s="1"/>
      <c r="O65" s="316" t="str">
        <f>T($C$9)</f>
        <v>TV Unterhaugstett</v>
      </c>
      <c r="P65" s="4"/>
      <c r="Q65" s="4" t="s">
        <v>5</v>
      </c>
      <c r="R65" s="4"/>
      <c r="S65" s="4"/>
      <c r="T65" s="4"/>
      <c r="U65" s="4" t="s">
        <v>5</v>
      </c>
      <c r="V65" s="4"/>
      <c r="W65" s="4"/>
      <c r="X65" s="4" t="str">
        <f>IF(P65="","",IF(P65=R65,"1",IF(P65&gt;R65,"2","0")))</f>
        <v/>
      </c>
      <c r="Y65" s="4" t="s">
        <v>5</v>
      </c>
      <c r="Z65" s="4" t="str">
        <f>IF(R65="","",IF(P65=R65,"1",IF(P65&lt;R65,"2","0")))</f>
        <v/>
      </c>
    </row>
    <row r="66" spans="1:29" s="4" customFormat="1" x14ac:dyDescent="0.2">
      <c r="A66" s="36"/>
      <c r="B66" s="65" t="s">
        <v>90</v>
      </c>
      <c r="C66" s="9" t="str">
        <f>T($C$14)</f>
        <v>TSV Dennach 2</v>
      </c>
      <c r="D66" s="15" t="s">
        <v>15</v>
      </c>
      <c r="E66" s="9" t="str">
        <f>T($C$11)</f>
        <v>TV Unterhaugstett 3</v>
      </c>
      <c r="G66" s="9"/>
      <c r="H66" s="9"/>
      <c r="I66" s="9"/>
      <c r="J66" s="9"/>
      <c r="K66" s="9"/>
      <c r="L66" s="9"/>
      <c r="M66" s="9"/>
      <c r="N66" s="9"/>
      <c r="O66" s="9" t="str">
        <f>T($C$10)</f>
        <v>TV Unterhaugstett 2</v>
      </c>
      <c r="Q66" s="4" t="s">
        <v>5</v>
      </c>
      <c r="U66" s="4" t="s">
        <v>5</v>
      </c>
      <c r="X66" s="4" t="str">
        <f>IF(P66="","",IF(P66=R66,"1",IF(P66&gt;R66,"2","0")))</f>
        <v/>
      </c>
      <c r="Y66" s="4" t="s">
        <v>5</v>
      </c>
      <c r="Z66" s="4" t="str">
        <f>IF(R66="","",IF(P66=R66,"1",IF(P66&lt;R66,"2","0")))</f>
        <v/>
      </c>
    </row>
    <row r="67" spans="1:29" s="4" customFormat="1" x14ac:dyDescent="0.2">
      <c r="A67" s="36"/>
      <c r="B67" s="65"/>
      <c r="C67" s="9"/>
      <c r="D67" s="15"/>
      <c r="E67" s="9"/>
      <c r="G67" s="9"/>
      <c r="H67" s="9"/>
      <c r="I67" s="9"/>
      <c r="J67" s="9"/>
      <c r="K67" s="9"/>
      <c r="L67" s="9"/>
      <c r="M67" s="9"/>
      <c r="N67" s="9"/>
      <c r="O67" s="9"/>
      <c r="U67" s="2"/>
      <c r="Y67" s="2"/>
    </row>
    <row r="68" spans="1:29" s="3" customFormat="1" x14ac:dyDescent="0.2">
      <c r="A68" s="36"/>
      <c r="B68" s="65" t="s">
        <v>89</v>
      </c>
      <c r="C68" s="9" t="str">
        <f>T($C$9)</f>
        <v>TV Unterhaugstett</v>
      </c>
      <c r="D68" s="15" t="s">
        <v>15</v>
      </c>
      <c r="E68" s="9" t="str">
        <f>T($C$13)</f>
        <v>TSV Dennach</v>
      </c>
      <c r="G68" s="9"/>
      <c r="H68" s="9"/>
      <c r="I68" s="9"/>
      <c r="J68" s="9"/>
      <c r="K68" s="9"/>
      <c r="L68" s="9"/>
      <c r="M68" s="9"/>
      <c r="N68" s="9"/>
      <c r="O68" s="9" t="str">
        <f>T($C$11)</f>
        <v>TV Unterhaugstett 3</v>
      </c>
      <c r="P68" s="4"/>
      <c r="Q68" s="4" t="s">
        <v>5</v>
      </c>
      <c r="R68" s="4"/>
      <c r="S68" s="4"/>
      <c r="T68" s="4"/>
      <c r="U68" s="4" t="s">
        <v>5</v>
      </c>
      <c r="V68" s="4"/>
      <c r="W68" s="4"/>
      <c r="X68" s="4" t="str">
        <f>IF(P68="","",IF(P68=R68,"1",IF(P68&gt;R68,"2","0")))</f>
        <v/>
      </c>
      <c r="Y68" s="4" t="s">
        <v>5</v>
      </c>
      <c r="Z68" s="4" t="str">
        <f>IF(R68="","",IF(P68=R68,"1",IF(P68&lt;R68,"2","0")))</f>
        <v/>
      </c>
    </row>
    <row r="69" spans="1:29" x14ac:dyDescent="0.2">
      <c r="A69" s="36"/>
      <c r="B69" s="65" t="s">
        <v>90</v>
      </c>
      <c r="C69" s="1" t="str">
        <f>T($C$10)</f>
        <v>TV Unterhaugstett 2</v>
      </c>
      <c r="D69" s="15" t="s">
        <v>15</v>
      </c>
      <c r="E69" s="1" t="str">
        <f>T($C$12)</f>
        <v>TSV Calw</v>
      </c>
      <c r="G69" s="1"/>
      <c r="H69" s="1"/>
      <c r="I69" s="1"/>
      <c r="J69" s="1"/>
      <c r="K69" s="1"/>
      <c r="L69" s="1"/>
      <c r="M69" s="1"/>
      <c r="N69" s="1"/>
      <c r="O69" s="316" t="str">
        <f>T($C$14)</f>
        <v>TSV Dennach 2</v>
      </c>
      <c r="P69" s="4"/>
      <c r="Q69" s="4" t="s">
        <v>5</v>
      </c>
      <c r="R69" s="4"/>
      <c r="S69" s="4"/>
      <c r="T69" s="4"/>
      <c r="U69" s="4" t="s">
        <v>5</v>
      </c>
      <c r="V69" s="4"/>
      <c r="W69" s="4"/>
      <c r="X69" s="4" t="str">
        <f>IF(P69="","",IF(P69=R69,"1",IF(P69&gt;R69,"2","0")))</f>
        <v/>
      </c>
      <c r="Y69" s="4" t="s">
        <v>5</v>
      </c>
      <c r="Z69" s="4" t="str">
        <f>IF(R69="","",IF(P69=R69,"1",IF(P69&lt;R69,"2","0")))</f>
        <v/>
      </c>
    </row>
    <row r="71" spans="1:29" x14ac:dyDescent="0.2">
      <c r="A71" s="36"/>
      <c r="B71" s="65" t="s">
        <v>89</v>
      </c>
      <c r="C71" s="1" t="str">
        <f>T($C$11)</f>
        <v>TV Unterhaugstett 3</v>
      </c>
      <c r="D71" s="15" t="s">
        <v>15</v>
      </c>
      <c r="E71" s="1" t="str">
        <f>T($C$13)</f>
        <v>TSV Dennach</v>
      </c>
      <c r="G71" s="1"/>
      <c r="H71" s="1"/>
      <c r="I71" s="1"/>
      <c r="J71" s="1"/>
      <c r="K71" s="1"/>
      <c r="L71" s="1"/>
      <c r="M71" s="1"/>
      <c r="N71" s="1"/>
      <c r="O71" s="316" t="str">
        <f>T($C$9)</f>
        <v>TV Unterhaugstett</v>
      </c>
      <c r="P71" s="4"/>
      <c r="Q71" s="4" t="s">
        <v>5</v>
      </c>
      <c r="R71" s="4"/>
      <c r="S71" s="4"/>
      <c r="T71" s="4"/>
      <c r="U71" s="4" t="s">
        <v>5</v>
      </c>
      <c r="V71" s="4"/>
      <c r="W71" s="4"/>
      <c r="X71" s="4" t="str">
        <f>IF(P71="","",IF(P71=R71,"1",IF(P71&gt;R71,"2","0")))</f>
        <v/>
      </c>
      <c r="Y71" s="4" t="s">
        <v>5</v>
      </c>
      <c r="Z71" s="4" t="str">
        <f>IF(R71="","",IF(P71=R71,"1",IF(P71&lt;R71,"2","0")))</f>
        <v/>
      </c>
    </row>
    <row r="72" spans="1:29" x14ac:dyDescent="0.2">
      <c r="A72" s="36"/>
      <c r="B72" s="65" t="s">
        <v>90</v>
      </c>
      <c r="C72" s="1" t="str">
        <f>T($C$14)</f>
        <v>TSV Dennach 2</v>
      </c>
      <c r="D72" s="15" t="s">
        <v>15</v>
      </c>
      <c r="E72" s="1" t="str">
        <f>T($C$10)</f>
        <v>TV Unterhaugstett 2</v>
      </c>
      <c r="G72" s="1"/>
      <c r="H72" s="1"/>
      <c r="I72" s="1"/>
      <c r="J72" s="1"/>
      <c r="K72" s="1"/>
      <c r="L72" s="1"/>
      <c r="M72" s="1"/>
      <c r="N72" s="1"/>
      <c r="O72" s="316" t="str">
        <f>T($C$12)</f>
        <v>TSV Calw</v>
      </c>
      <c r="P72" s="4"/>
      <c r="Q72" s="4" t="s">
        <v>5</v>
      </c>
      <c r="R72" s="4"/>
      <c r="S72" s="4"/>
      <c r="T72" s="4"/>
      <c r="U72" s="4" t="s">
        <v>5</v>
      </c>
      <c r="V72" s="4"/>
      <c r="W72" s="4"/>
      <c r="X72" s="4" t="str">
        <f>IF(P72="","",IF(P72=R72,"1",IF(P72&gt;R72,"2","0")))</f>
        <v/>
      </c>
      <c r="Y72" s="4" t="s">
        <v>5</v>
      </c>
      <c r="Z72" s="4" t="str">
        <f>IF(R72="","",IF(P72=R72,"1",IF(P72&lt;R72,"2","0")))</f>
        <v/>
      </c>
    </row>
    <row r="73" spans="1:29" x14ac:dyDescent="0.2">
      <c r="A73" s="36"/>
      <c r="B73" s="65"/>
      <c r="C73" s="1"/>
      <c r="D73" s="15"/>
      <c r="E73" s="1"/>
      <c r="G73" s="1"/>
      <c r="H73" s="1"/>
      <c r="I73" s="1"/>
      <c r="J73" s="1"/>
      <c r="K73" s="1"/>
      <c r="L73" s="1"/>
      <c r="M73" s="1"/>
      <c r="N73" s="1"/>
      <c r="O73" s="316"/>
      <c r="Q73" s="4"/>
      <c r="S73" s="4"/>
      <c r="T73" s="4"/>
      <c r="V73" s="4"/>
      <c r="W73" s="4"/>
      <c r="X73" s="4"/>
      <c r="Z73" s="4"/>
    </row>
    <row r="74" spans="1:29" s="5" customFormat="1" x14ac:dyDescent="0.2">
      <c r="A74" s="36"/>
      <c r="B74" s="65" t="s">
        <v>89</v>
      </c>
      <c r="C74" s="9" t="str">
        <f>T($C$9)</f>
        <v>TV Unterhaugstett</v>
      </c>
      <c r="D74" s="15" t="s">
        <v>15</v>
      </c>
      <c r="E74" s="9" t="str">
        <f>T($C$12)</f>
        <v>TSV Calw</v>
      </c>
      <c r="G74" s="9"/>
      <c r="H74" s="9"/>
      <c r="I74" s="9"/>
      <c r="J74" s="9"/>
      <c r="K74" s="9"/>
      <c r="L74" s="9"/>
      <c r="M74" s="9"/>
      <c r="N74" s="9"/>
      <c r="O74" s="9" t="str">
        <f>T($C$10)</f>
        <v>TV Unterhaugstett 2</v>
      </c>
      <c r="P74" s="4"/>
      <c r="Q74" s="4" t="s">
        <v>5</v>
      </c>
      <c r="R74" s="4"/>
      <c r="S74" s="4"/>
      <c r="T74" s="4"/>
      <c r="U74" s="4" t="s">
        <v>5</v>
      </c>
      <c r="V74" s="4"/>
      <c r="W74" s="4"/>
      <c r="X74" s="4" t="str">
        <f>IF(P74="","",IF(P74=R74,"1",IF(P74&gt;R74,"2","0")))</f>
        <v/>
      </c>
      <c r="Y74" s="4" t="s">
        <v>5</v>
      </c>
      <c r="Z74" s="4" t="str">
        <f>IF(R74="","",IF(P74=R74,"1",IF(P74&lt;R74,"2","0")))</f>
        <v/>
      </c>
    </row>
    <row r="76" spans="1:29" s="5" customFormat="1" x14ac:dyDescent="0.2">
      <c r="A76" s="36"/>
      <c r="B76" s="65"/>
      <c r="C76" s="9"/>
      <c r="D76" s="15"/>
      <c r="E76" s="9"/>
      <c r="F76" s="9"/>
      <c r="G76" s="9"/>
      <c r="H76" s="9"/>
      <c r="I76" s="9"/>
      <c r="J76" s="9"/>
      <c r="K76" s="9"/>
      <c r="L76" s="9"/>
      <c r="M76" s="9"/>
      <c r="N76" s="9"/>
      <c r="O76" s="9"/>
      <c r="P76" s="4"/>
      <c r="Q76" s="4"/>
      <c r="R76" s="4"/>
      <c r="S76" s="4"/>
      <c r="T76" s="4"/>
      <c r="U76" s="2"/>
      <c r="V76" s="4"/>
      <c r="W76" s="4"/>
      <c r="X76" s="4"/>
      <c r="Y76" s="2"/>
      <c r="Z76" s="4"/>
    </row>
    <row r="77" spans="1:29" s="5" customFormat="1" ht="13.5" thickBot="1" x14ac:dyDescent="0.25">
      <c r="A77" s="36" t="s">
        <v>16</v>
      </c>
      <c r="B77" s="65"/>
      <c r="C77" s="9"/>
      <c r="D77" s="15"/>
      <c r="E77" s="9"/>
      <c r="F77" s="9"/>
      <c r="G77" s="9"/>
      <c r="H77" s="9"/>
      <c r="I77" s="9"/>
      <c r="J77" s="9"/>
      <c r="K77" s="9"/>
      <c r="L77" s="9"/>
      <c r="M77" s="9"/>
      <c r="N77" s="9"/>
      <c r="O77" s="9"/>
      <c r="P77" s="4"/>
      <c r="Q77" s="4" t="s">
        <v>12</v>
      </c>
      <c r="R77" s="4"/>
      <c r="S77" s="4"/>
      <c r="T77" s="4"/>
      <c r="U77" s="2" t="s">
        <v>4</v>
      </c>
      <c r="V77" s="4"/>
      <c r="W77" s="4"/>
      <c r="X77" s="4"/>
      <c r="Y77" s="2"/>
      <c r="Z77" s="4"/>
      <c r="AA77" s="4"/>
      <c r="AB77" s="2"/>
      <c r="AC77" s="4"/>
    </row>
    <row r="78" spans="1:29" x14ac:dyDescent="0.2">
      <c r="A78" s="2"/>
      <c r="C78" t="str">
        <f>T($C$9)</f>
        <v>TV Unterhaugstett</v>
      </c>
      <c r="E78" s="225"/>
      <c r="F78" s="226"/>
      <c r="G78" s="226"/>
      <c r="H78" s="226"/>
      <c r="I78" s="227"/>
      <c r="J78" s="206"/>
      <c r="K78" s="207"/>
      <c r="L78" s="207"/>
      <c r="M78" s="207"/>
      <c r="N78" s="208"/>
      <c r="P78" s="2">
        <f>SUM(P18+P22+R27+R33+R39+R53+R57+P62+P68+P74)</f>
        <v>0</v>
      </c>
      <c r="Q78" s="2" t="s">
        <v>5</v>
      </c>
      <c r="R78" s="2">
        <f>SUM(R18+R22+P27+P33+P39+P53+P57+R62+R68+R74)</f>
        <v>0</v>
      </c>
      <c r="T78" s="2">
        <f>SUM(T18+T22+V27+V33+V39+V53+V57+T62+T68+T74)</f>
        <v>0</v>
      </c>
      <c r="U78" s="2" t="s">
        <v>5</v>
      </c>
      <c r="V78" s="2">
        <f>SUM(V18+V22+T27+T33+T39+T53+T57+V62+V68+V74)</f>
        <v>0</v>
      </c>
      <c r="AA78" s="2"/>
      <c r="AB78" s="2"/>
      <c r="AC78" s="2"/>
    </row>
    <row r="79" spans="1:29" x14ac:dyDescent="0.2">
      <c r="A79" s="36"/>
      <c r="B79" s="65"/>
      <c r="C79" s="1" t="str">
        <f>T($C$10)</f>
        <v>TV Unterhaugstett 2</v>
      </c>
      <c r="D79" s="40"/>
      <c r="E79" s="228"/>
      <c r="F79" s="229"/>
      <c r="G79" s="229"/>
      <c r="H79" s="229"/>
      <c r="I79" s="230"/>
      <c r="J79" s="209"/>
      <c r="K79" s="210"/>
      <c r="L79" s="210"/>
      <c r="M79" s="211"/>
      <c r="N79" s="212"/>
      <c r="O79" s="1"/>
      <c r="P79" s="2">
        <f>SUM(R18+P25+P28+R34+P37+P53+R60+R63+P69+R72)</f>
        <v>0</v>
      </c>
      <c r="Q79" s="4" t="s">
        <v>5</v>
      </c>
      <c r="R79" s="2">
        <f>SUM(P18+R25+R28+P34+R37+R53+P60+P63+R69+P72)</f>
        <v>0</v>
      </c>
      <c r="S79" s="14"/>
      <c r="T79" s="2">
        <f>SUM(V18+T25+T28+V34+T37+T53+V60+V63+T69+V72)</f>
        <v>0</v>
      </c>
      <c r="U79" s="4" t="s">
        <v>5</v>
      </c>
      <c r="V79" s="2">
        <f>SUM(T18+V25+V28+T34+V37+V53+T60+T63+V69+T72)</f>
        <v>0</v>
      </c>
      <c r="W79" s="14"/>
      <c r="Y79" s="4"/>
      <c r="AA79" s="2"/>
      <c r="AB79" s="4"/>
      <c r="AC79" s="2"/>
    </row>
    <row r="80" spans="1:29" s="5" customFormat="1" x14ac:dyDescent="0.2">
      <c r="A80" s="36"/>
      <c r="B80" s="65"/>
      <c r="C80" s="9" t="str">
        <f>T($C$11)</f>
        <v>TV Unterhaugstett 3</v>
      </c>
      <c r="D80" s="15"/>
      <c r="E80" s="231"/>
      <c r="F80" s="232"/>
      <c r="G80" s="232"/>
      <c r="H80" s="232"/>
      <c r="I80" s="233"/>
      <c r="J80" s="213"/>
      <c r="K80" s="214"/>
      <c r="L80" s="214"/>
      <c r="M80" s="215"/>
      <c r="N80" s="216"/>
      <c r="O80" s="9"/>
      <c r="P80" s="4">
        <f>SUM(P19+R22+R28+P31+R36+R54+P57+P63+R66+P71)</f>
        <v>0</v>
      </c>
      <c r="Q80" s="4" t="s">
        <v>5</v>
      </c>
      <c r="R80" s="4">
        <f>SUM(R19+P22+P28+R31+P36+P54+R57+R63+P66+R71)</f>
        <v>0</v>
      </c>
      <c r="S80" s="4"/>
      <c r="T80" s="4">
        <f>SUM(T19+V22+V28+T31+V36+V54+T57+T63+V66+T71)</f>
        <v>0</v>
      </c>
      <c r="U80" s="4" t="s">
        <v>5</v>
      </c>
      <c r="V80" s="4">
        <f>SUM(V19+T22+T28+V31+T36+T54+V57+V63+T66+V71)</f>
        <v>0</v>
      </c>
      <c r="W80" s="4"/>
      <c r="X80" s="4"/>
      <c r="Y80" s="4"/>
      <c r="Z80" s="4"/>
      <c r="AA80" s="4"/>
      <c r="AB80" s="4"/>
      <c r="AC80" s="4"/>
    </row>
    <row r="81" spans="1:29" x14ac:dyDescent="0.2">
      <c r="A81" s="36"/>
      <c r="B81" s="65"/>
      <c r="C81" s="1" t="str">
        <f>T($C$12)</f>
        <v>TSV Calw</v>
      </c>
      <c r="D81" s="40"/>
      <c r="E81" s="228"/>
      <c r="F81" s="229"/>
      <c r="G81" s="229"/>
      <c r="H81" s="229"/>
      <c r="I81" s="230"/>
      <c r="J81" s="209"/>
      <c r="K81" s="211"/>
      <c r="L81" s="210"/>
      <c r="M81" s="210"/>
      <c r="N81" s="212"/>
      <c r="O81" s="1"/>
      <c r="P81" s="2">
        <f>SUM(R19+R24+P30+P34+P39+P54+P59+R65+R69+R74)</f>
        <v>0</v>
      </c>
      <c r="Q81" s="4" t="s">
        <v>5</v>
      </c>
      <c r="R81" s="2">
        <f>SUM(P19+P24+R30+R34+R39+R54+R59+P65+P69+P74)</f>
        <v>0</v>
      </c>
      <c r="S81" s="4"/>
      <c r="T81" s="2">
        <f>SUM(V19+V24+T30+T34+T39+T54+T59+V65+V69+V74)</f>
        <v>0</v>
      </c>
      <c r="U81" s="4" t="s">
        <v>5</v>
      </c>
      <c r="V81" s="2">
        <f>SUM(T19+T24+V30+V34+V39+V54+V59+T65+T69+T74)</f>
        <v>0</v>
      </c>
      <c r="W81" s="4"/>
      <c r="Y81" s="4"/>
      <c r="AA81" s="2"/>
      <c r="AB81" s="4"/>
      <c r="AC81" s="2"/>
    </row>
    <row r="82" spans="1:29" x14ac:dyDescent="0.2">
      <c r="A82" s="36"/>
      <c r="B82" s="65"/>
      <c r="C82" t="str">
        <f>T($C$13)</f>
        <v>TSV Dennach</v>
      </c>
      <c r="E82" s="234"/>
      <c r="F82" s="235"/>
      <c r="G82" s="235"/>
      <c r="H82" s="235"/>
      <c r="I82" s="236"/>
      <c r="J82" s="217"/>
      <c r="K82" s="218"/>
      <c r="L82" s="218"/>
      <c r="M82" s="219"/>
      <c r="N82" s="220"/>
      <c r="P82" s="2">
        <f>SUM(P21+R25+R30+P33+P36+R56+P60+P65+R68+R71)</f>
        <v>0</v>
      </c>
      <c r="Q82" s="2" t="s">
        <v>5</v>
      </c>
      <c r="R82" s="2">
        <f>SUM(R21+P25+P30+R33+R36+P56+R60+R65+P68+P71)</f>
        <v>0</v>
      </c>
      <c r="T82" s="2">
        <f>SUM(T21+V25+V30+T33+T36+V56+T60+T65+V68+V71)</f>
        <v>0</v>
      </c>
      <c r="U82" s="2" t="s">
        <v>5</v>
      </c>
      <c r="V82" s="2">
        <f>SUM(V21+T25+T30+V33+V36+T56+V60+V65+T68+T71)</f>
        <v>0</v>
      </c>
      <c r="AA82" s="2"/>
      <c r="AB82" s="2"/>
      <c r="AC82" s="2"/>
    </row>
    <row r="83" spans="1:29" s="4" customFormat="1" ht="13.5" thickBot="1" x14ac:dyDescent="0.25">
      <c r="A83" s="36"/>
      <c r="B83" s="65"/>
      <c r="C83" s="9" t="str">
        <f>T($C$14)</f>
        <v>TSV Dennach 2</v>
      </c>
      <c r="D83" s="15"/>
      <c r="E83" s="237"/>
      <c r="F83" s="238"/>
      <c r="G83" s="238"/>
      <c r="H83" s="238"/>
      <c r="I83" s="239"/>
      <c r="J83" s="221"/>
      <c r="K83" s="222"/>
      <c r="L83" s="222"/>
      <c r="M83" s="223"/>
      <c r="N83" s="224"/>
      <c r="O83" s="9"/>
      <c r="P83" s="4">
        <f>SUM(R21+P24+P27+R31+R37+P56+R59+R62+P66+P72)</f>
        <v>0</v>
      </c>
      <c r="Q83" s="4" t="s">
        <v>5</v>
      </c>
      <c r="R83" s="4">
        <f>SUM(P21+R24+R27+P31+P37+R56+P59+P62+R66+R72)</f>
        <v>0</v>
      </c>
      <c r="T83" s="4">
        <f>SUM(V21+T24+T27+V31+V37+T56+V59+V62+T66+T72)</f>
        <v>0</v>
      </c>
      <c r="U83" s="4" t="s">
        <v>5</v>
      </c>
      <c r="V83" s="4">
        <f>SUM(T21+V24+V27+T31+T37+V56+T59+T62+V66+V72)</f>
        <v>0</v>
      </c>
      <c r="AA83" s="201"/>
    </row>
    <row r="84" spans="1:29" s="3" customFormat="1" x14ac:dyDescent="0.2">
      <c r="A84" s="36"/>
      <c r="B84" s="65"/>
      <c r="C84" s="9"/>
      <c r="D84" s="15"/>
      <c r="E84" s="9"/>
      <c r="F84" s="9"/>
      <c r="G84" s="9"/>
      <c r="H84" s="9"/>
      <c r="I84" s="9"/>
      <c r="J84" s="9"/>
      <c r="K84" s="9"/>
      <c r="L84" s="9"/>
      <c r="M84" s="9"/>
      <c r="N84" s="9"/>
      <c r="O84" s="9"/>
      <c r="P84" s="14"/>
      <c r="Q84" s="4"/>
      <c r="R84" s="14"/>
      <c r="S84" s="4"/>
      <c r="T84" s="4"/>
      <c r="U84" s="4"/>
      <c r="V84" s="4"/>
      <c r="W84" s="4"/>
      <c r="X84" s="4"/>
      <c r="Y84" s="4"/>
      <c r="Z84" s="4"/>
    </row>
    <row r="85" spans="1:29" x14ac:dyDescent="0.2">
      <c r="A85" s="36"/>
      <c r="B85" s="65"/>
      <c r="C85" s="1"/>
      <c r="D85" s="40"/>
      <c r="E85" s="1"/>
      <c r="F85" s="1"/>
      <c r="G85" s="1"/>
      <c r="H85" s="1"/>
      <c r="I85" s="1"/>
      <c r="J85" s="1"/>
      <c r="K85" s="1"/>
      <c r="L85" s="1"/>
      <c r="M85" s="1"/>
      <c r="N85" s="1"/>
      <c r="O85" s="1"/>
      <c r="Q85" s="4"/>
      <c r="T85" s="4"/>
      <c r="V85" s="4"/>
      <c r="X85" s="4"/>
      <c r="Z85" s="4"/>
    </row>
    <row r="87" spans="1:29" x14ac:dyDescent="0.2">
      <c r="A87" s="36"/>
      <c r="B87" s="65"/>
      <c r="C87" s="1"/>
      <c r="D87" s="40"/>
      <c r="E87" s="1"/>
      <c r="F87" s="1"/>
      <c r="G87" s="1"/>
      <c r="H87" s="1"/>
      <c r="I87" s="1"/>
      <c r="J87" s="1"/>
      <c r="K87" s="1"/>
      <c r="L87" s="1"/>
      <c r="M87" s="1"/>
      <c r="N87" s="1"/>
      <c r="O87" s="1"/>
      <c r="Q87" s="4"/>
      <c r="S87" s="14"/>
      <c r="T87" s="4"/>
      <c r="V87" s="4"/>
      <c r="W87" s="14"/>
      <c r="X87" s="4"/>
      <c r="Z87" s="4"/>
    </row>
    <row r="88" spans="1:29" x14ac:dyDescent="0.2">
      <c r="A88" s="36"/>
      <c r="B88" s="65"/>
      <c r="C88" s="1"/>
      <c r="D88" s="40"/>
      <c r="E88" s="1"/>
      <c r="F88" s="1"/>
      <c r="G88" s="1"/>
      <c r="H88" s="1"/>
      <c r="I88" s="1"/>
      <c r="J88" s="1"/>
      <c r="K88" s="1"/>
      <c r="L88" s="1"/>
      <c r="M88" s="1"/>
      <c r="N88" s="1"/>
      <c r="O88" s="1"/>
      <c r="Q88" s="4"/>
      <c r="S88" s="4"/>
      <c r="T88" s="4"/>
      <c r="V88" s="4"/>
      <c r="W88" s="4"/>
      <c r="X88" s="4"/>
      <c r="Z88" s="4"/>
    </row>
    <row r="89" spans="1:29" s="5" customFormat="1" x14ac:dyDescent="0.2">
      <c r="A89" s="36"/>
      <c r="B89" s="65"/>
      <c r="C89" s="9"/>
      <c r="D89" s="15"/>
      <c r="E89" s="9"/>
      <c r="F89" s="9"/>
      <c r="G89" s="9"/>
      <c r="H89" s="9"/>
      <c r="I89" s="9"/>
      <c r="J89" s="9"/>
      <c r="K89" s="9"/>
      <c r="L89" s="9"/>
      <c r="M89" s="9"/>
      <c r="N89" s="9"/>
      <c r="O89" s="9"/>
      <c r="P89" s="4"/>
      <c r="Q89" s="4"/>
      <c r="R89" s="4"/>
      <c r="S89" s="4"/>
      <c r="T89" s="4"/>
      <c r="U89" s="2"/>
      <c r="V89" s="4"/>
      <c r="W89" s="4"/>
      <c r="X89" s="4"/>
      <c r="Y89" s="2"/>
      <c r="Z89" s="4"/>
    </row>
    <row r="91" spans="1:29" x14ac:dyDescent="0.2">
      <c r="A91" s="36"/>
      <c r="B91" s="65"/>
      <c r="C91" s="1"/>
      <c r="D91" s="40"/>
      <c r="E91" s="1"/>
      <c r="F91" s="1"/>
      <c r="G91" s="1"/>
      <c r="H91" s="1"/>
      <c r="I91" s="1"/>
      <c r="J91" s="1"/>
      <c r="K91" s="1"/>
      <c r="L91" s="1"/>
      <c r="M91" s="1"/>
      <c r="N91" s="1"/>
      <c r="O91" s="1"/>
      <c r="S91" s="14"/>
      <c r="T91" s="4"/>
      <c r="V91" s="4"/>
      <c r="W91" s="14"/>
      <c r="X91" s="4"/>
      <c r="Z91" s="4"/>
    </row>
    <row r="93" spans="1:29" x14ac:dyDescent="0.2">
      <c r="A93" s="36"/>
      <c r="B93" s="65"/>
      <c r="C93" s="1"/>
      <c r="D93" s="40"/>
      <c r="E93" s="1"/>
      <c r="F93" s="1"/>
      <c r="G93" s="1"/>
      <c r="H93" s="1"/>
      <c r="I93" s="1"/>
      <c r="J93" s="1"/>
      <c r="K93" s="1"/>
      <c r="L93" s="1"/>
      <c r="M93" s="1"/>
      <c r="N93" s="1"/>
      <c r="O93" s="1"/>
      <c r="S93" s="14"/>
      <c r="T93" s="14"/>
      <c r="U93" s="14"/>
      <c r="V93" s="14"/>
      <c r="W93" s="14"/>
      <c r="X93" s="14"/>
      <c r="Y93" s="14"/>
      <c r="Z93" s="14"/>
    </row>
    <row r="94" spans="1:29" s="7" customFormat="1" x14ac:dyDescent="0.2">
      <c r="A94" s="34"/>
      <c r="B94" s="39"/>
      <c r="D94" s="38"/>
      <c r="P94" s="14"/>
      <c r="Q94" s="14"/>
      <c r="R94" s="14"/>
      <c r="S94" s="14"/>
      <c r="T94" s="14"/>
      <c r="U94" s="14"/>
      <c r="V94" s="14"/>
      <c r="W94" s="14"/>
      <c r="X94" s="14"/>
      <c r="Y94" s="14"/>
      <c r="Z94" s="14"/>
    </row>
    <row r="95" spans="1:29" s="7" customFormat="1" x14ac:dyDescent="0.2">
      <c r="A95" s="34"/>
      <c r="B95" s="39"/>
      <c r="D95" s="38"/>
      <c r="P95" s="14"/>
      <c r="Q95" s="14"/>
      <c r="R95" s="14"/>
      <c r="S95" s="14"/>
      <c r="T95" s="14"/>
      <c r="U95" s="14"/>
      <c r="V95" s="14"/>
      <c r="W95" s="14"/>
      <c r="X95" s="14"/>
      <c r="Y95" s="14"/>
      <c r="Z95" s="14"/>
    </row>
    <row r="96" spans="1:29" s="7" customFormat="1" x14ac:dyDescent="0.2">
      <c r="A96" s="34"/>
      <c r="B96" s="39"/>
      <c r="D96" s="38"/>
      <c r="P96" s="14"/>
      <c r="Q96" s="14"/>
      <c r="R96" s="14"/>
      <c r="S96" s="14"/>
      <c r="T96" s="14"/>
      <c r="U96" s="14"/>
      <c r="V96" s="14"/>
      <c r="W96" s="14"/>
      <c r="X96" s="14"/>
      <c r="Y96" s="14"/>
      <c r="Z96" s="14"/>
    </row>
    <row r="97" spans="1:26" s="7" customFormat="1" x14ac:dyDescent="0.2">
      <c r="A97" s="34"/>
      <c r="B97" s="39"/>
      <c r="D97" s="38"/>
      <c r="P97" s="14"/>
      <c r="Q97" s="14"/>
      <c r="R97" s="14"/>
      <c r="S97" s="14"/>
      <c r="T97" s="14"/>
      <c r="U97" s="14"/>
      <c r="V97" s="14"/>
      <c r="W97" s="14"/>
      <c r="X97" s="14"/>
      <c r="Y97" s="14"/>
      <c r="Z97" s="14"/>
    </row>
    <row r="98" spans="1:26" s="7" customFormat="1" x14ac:dyDescent="0.2">
      <c r="A98" s="34"/>
      <c r="B98" s="39"/>
      <c r="D98" s="38"/>
      <c r="P98" s="14"/>
      <c r="Q98" s="14"/>
      <c r="R98" s="14"/>
      <c r="S98" s="14"/>
      <c r="T98" s="14"/>
      <c r="U98" s="14"/>
      <c r="V98" s="14"/>
      <c r="W98" s="14"/>
      <c r="X98" s="14"/>
      <c r="Y98" s="14"/>
      <c r="Z98" s="14"/>
    </row>
    <row r="99" spans="1:26" s="7" customFormat="1" x14ac:dyDescent="0.2">
      <c r="A99" s="34"/>
      <c r="B99" s="39"/>
      <c r="D99" s="38"/>
      <c r="P99" s="14"/>
      <c r="Q99" s="14"/>
      <c r="R99" s="14"/>
      <c r="S99" s="14"/>
      <c r="T99" s="14"/>
      <c r="U99" s="14"/>
      <c r="V99" s="14"/>
      <c r="W99" s="14"/>
      <c r="X99" s="14"/>
      <c r="Y99" s="14"/>
      <c r="Z99" s="14"/>
    </row>
    <row r="100" spans="1:26" s="7" customFormat="1" x14ac:dyDescent="0.2">
      <c r="A100" s="34"/>
      <c r="B100" s="39"/>
      <c r="D100" s="38"/>
      <c r="P100" s="14"/>
      <c r="Q100" s="14"/>
      <c r="R100" s="14"/>
      <c r="S100" s="14"/>
      <c r="T100" s="14"/>
      <c r="U100" s="14"/>
      <c r="V100" s="14"/>
      <c r="W100" s="14"/>
      <c r="X100" s="14"/>
      <c r="Y100" s="14"/>
      <c r="Z100" s="14"/>
    </row>
    <row r="101" spans="1:26" s="7" customFormat="1" x14ac:dyDescent="0.2">
      <c r="A101" s="34"/>
      <c r="B101" s="39"/>
      <c r="D101" s="38"/>
      <c r="P101" s="14"/>
      <c r="Q101" s="14"/>
      <c r="R101" s="14"/>
      <c r="S101" s="4"/>
      <c r="T101" s="4"/>
      <c r="U101" s="2"/>
      <c r="V101" s="4"/>
      <c r="W101" s="4"/>
      <c r="X101" s="4"/>
      <c r="Y101" s="2"/>
      <c r="Z101" s="4"/>
    </row>
    <row r="102" spans="1:26" s="7" customFormat="1" x14ac:dyDescent="0.2">
      <c r="A102" s="34"/>
      <c r="B102" s="39"/>
      <c r="D102" s="38"/>
      <c r="P102" s="14"/>
      <c r="Q102" s="14"/>
      <c r="R102" s="14"/>
      <c r="S102" s="4"/>
      <c r="T102" s="4"/>
      <c r="U102" s="2"/>
      <c r="V102" s="4"/>
      <c r="W102" s="4"/>
      <c r="X102" s="4"/>
      <c r="Y102" s="2"/>
      <c r="Z102" s="4"/>
    </row>
    <row r="103" spans="1:26" s="7" customFormat="1" x14ac:dyDescent="0.2">
      <c r="A103" s="34"/>
      <c r="B103" s="39"/>
      <c r="D103" s="38"/>
      <c r="P103" s="14"/>
      <c r="Q103" s="14"/>
      <c r="R103" s="14"/>
      <c r="S103" s="4"/>
      <c r="T103" s="4"/>
      <c r="U103" s="2"/>
      <c r="V103" s="4"/>
      <c r="W103" s="4"/>
      <c r="X103" s="4"/>
      <c r="Y103" s="2"/>
      <c r="Z103" s="4"/>
    </row>
  </sheetData>
  <mergeCells count="7">
    <mergeCell ref="C42:N42"/>
    <mergeCell ref="C43:N43"/>
    <mergeCell ref="C46:N46"/>
    <mergeCell ref="C1:N1"/>
    <mergeCell ref="C2:N2"/>
    <mergeCell ref="C5:N5"/>
    <mergeCell ref="C45:N45"/>
  </mergeCells>
  <phoneticPr fontId="6" type="noConversion"/>
  <pageMargins left="0.35433070866141736" right="0.15748031496062992" top="0.35" bottom="0.23622047244094491" header="0.17" footer="0.18"/>
  <pageSetup paperSize="9" scale="75" orientation="portrait" r:id="rId1"/>
  <headerFooter alignWithMargins="0">
    <oddHeader>&amp;C&amp;"Arial,Fett"&amp;14U12 - STB-Feldsaison 2016</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IV103"/>
  <sheetViews>
    <sheetView topLeftCell="A13" workbookViewId="0">
      <selection activeCell="C45" sqref="C45:N45"/>
    </sheetView>
  </sheetViews>
  <sheetFormatPr baseColWidth="10" defaultRowHeight="12.75" x14ac:dyDescent="0.2"/>
  <cols>
    <col min="1" max="1" width="14" customWidth="1"/>
    <col min="2" max="2" width="3" style="66" customWidth="1"/>
    <col min="3" max="3" width="18.7109375" customWidth="1"/>
    <col min="4" max="4" width="2.28515625" style="16" customWidth="1"/>
    <col min="5" max="14" width="2.28515625" customWidth="1"/>
    <col min="15" max="15" width="18.85546875" customWidth="1"/>
    <col min="16" max="16" width="4" style="2" customWidth="1"/>
    <col min="17" max="17" width="1.42578125" style="2" customWidth="1"/>
    <col min="18" max="18" width="4" style="2" customWidth="1"/>
    <col min="19" max="19" width="1.7109375" style="2" customWidth="1"/>
    <col min="20" max="20" width="4.140625" style="2" customWidth="1"/>
    <col min="21" max="21" width="0.85546875" style="2" customWidth="1"/>
    <col min="22" max="22" width="4.140625" style="2" customWidth="1"/>
    <col min="23" max="23" width="1.7109375" style="2" customWidth="1"/>
    <col min="24" max="24" width="4.140625" style="2" customWidth="1"/>
    <col min="25" max="25" width="0.85546875" style="2" customWidth="1"/>
    <col min="26" max="26" width="4.140625" style="2" customWidth="1"/>
  </cols>
  <sheetData>
    <row r="1" spans="1:256" s="7" customFormat="1" x14ac:dyDescent="0.2">
      <c r="A1" s="34" t="s">
        <v>6</v>
      </c>
      <c r="B1" s="39"/>
      <c r="C1" s="369">
        <f>Spielplan!$I$12</f>
        <v>43225</v>
      </c>
      <c r="D1" s="370"/>
      <c r="E1" s="370"/>
      <c r="F1" s="370"/>
      <c r="G1" s="370"/>
      <c r="H1" s="370"/>
      <c r="I1" s="370"/>
      <c r="J1" s="370"/>
      <c r="K1" s="370"/>
      <c r="L1" s="370"/>
      <c r="M1" s="370"/>
      <c r="N1" s="370"/>
      <c r="P1" s="14"/>
      <c r="Q1" s="14"/>
      <c r="R1" s="14"/>
      <c r="S1" s="14"/>
      <c r="T1" s="14"/>
      <c r="U1" s="14"/>
      <c r="V1" s="14"/>
      <c r="W1" s="14"/>
      <c r="X1" s="14"/>
      <c r="Y1" s="14"/>
      <c r="Z1" s="14"/>
    </row>
    <row r="2" spans="1:256" s="7" customFormat="1" x14ac:dyDescent="0.2">
      <c r="A2" s="34" t="s">
        <v>94</v>
      </c>
      <c r="B2" s="39"/>
      <c r="C2" s="369" t="str">
        <f>Spielplan!$I$14</f>
        <v>Stammheim</v>
      </c>
      <c r="D2" s="370"/>
      <c r="E2" s="370"/>
      <c r="F2" s="370"/>
      <c r="G2" s="370"/>
      <c r="H2" s="370"/>
      <c r="I2" s="370"/>
      <c r="J2" s="370"/>
      <c r="K2" s="370"/>
      <c r="L2" s="370"/>
      <c r="M2" s="370"/>
      <c r="N2" s="370"/>
      <c r="P2" s="14"/>
      <c r="Q2" s="14"/>
      <c r="R2" s="14"/>
      <c r="S2" s="14"/>
      <c r="T2" s="14"/>
      <c r="U2" s="14"/>
      <c r="V2" s="14"/>
      <c r="W2" s="14"/>
      <c r="X2" s="14"/>
      <c r="Y2" s="14"/>
      <c r="Z2" s="14"/>
    </row>
    <row r="3" spans="1:256" s="7" customFormat="1" x14ac:dyDescent="0.2">
      <c r="A3" s="34" t="s">
        <v>7</v>
      </c>
      <c r="B3" s="39"/>
      <c r="C3" s="35" t="s">
        <v>197</v>
      </c>
      <c r="D3" s="1"/>
      <c r="E3" s="1"/>
      <c r="F3" s="1"/>
      <c r="G3" s="1"/>
      <c r="H3" s="1"/>
      <c r="I3" s="1"/>
      <c r="J3" s="1"/>
      <c r="K3" s="1"/>
      <c r="L3" s="1"/>
      <c r="M3" s="1"/>
      <c r="N3" s="1"/>
      <c r="P3" s="14"/>
      <c r="Q3" s="14"/>
      <c r="R3" s="14"/>
      <c r="S3" s="14"/>
      <c r="T3" s="14"/>
      <c r="U3" s="14"/>
      <c r="V3" s="14"/>
      <c r="W3" s="14"/>
      <c r="X3" s="14"/>
      <c r="Y3" s="14"/>
      <c r="Z3" s="14"/>
    </row>
    <row r="4" spans="1:256" s="7" customFormat="1" x14ac:dyDescent="0.2">
      <c r="A4" s="34" t="s">
        <v>32</v>
      </c>
      <c r="B4" s="39"/>
      <c r="C4" s="369" t="s">
        <v>260</v>
      </c>
      <c r="D4" s="370"/>
      <c r="E4" s="370"/>
      <c r="F4" s="370"/>
      <c r="G4" s="370"/>
      <c r="H4" s="370"/>
      <c r="I4" s="370"/>
      <c r="J4" s="370"/>
      <c r="K4" s="370"/>
      <c r="L4" s="370"/>
      <c r="M4" s="370"/>
      <c r="N4" s="370"/>
      <c r="P4" s="14"/>
      <c r="Q4" s="14"/>
      <c r="R4" s="14"/>
      <c r="S4" s="14"/>
      <c r="T4" s="14"/>
      <c r="U4" s="14"/>
      <c r="V4" s="14"/>
      <c r="W4" s="14"/>
      <c r="X4" s="14"/>
      <c r="Y4" s="14"/>
      <c r="Z4" s="14"/>
    </row>
    <row r="5" spans="1:256" s="7" customFormat="1" x14ac:dyDescent="0.2">
      <c r="A5" s="34" t="s">
        <v>8</v>
      </c>
      <c r="B5" s="39"/>
      <c r="C5" s="369" t="str">
        <f>Spielplan!$I$13</f>
        <v>10 Uhr</v>
      </c>
      <c r="D5" s="370"/>
      <c r="E5" s="370"/>
      <c r="F5" s="370"/>
      <c r="G5" s="370"/>
      <c r="H5" s="370"/>
      <c r="I5" s="370"/>
      <c r="J5" s="370"/>
      <c r="K5" s="370"/>
      <c r="L5" s="370"/>
      <c r="M5" s="370"/>
      <c r="N5" s="370"/>
      <c r="P5" s="14"/>
      <c r="Q5" s="14"/>
      <c r="R5" s="14"/>
      <c r="S5" s="14"/>
      <c r="T5" s="14"/>
      <c r="U5" s="14"/>
      <c r="V5" s="14"/>
      <c r="W5" s="14"/>
      <c r="X5" s="14"/>
      <c r="Y5" s="14"/>
      <c r="Z5" s="14"/>
    </row>
    <row r="6" spans="1:256" s="7" customFormat="1" x14ac:dyDescent="0.2">
      <c r="A6" s="34" t="s">
        <v>33</v>
      </c>
      <c r="B6" s="39"/>
      <c r="C6" s="7" t="s">
        <v>103</v>
      </c>
      <c r="D6" s="38"/>
      <c r="P6" s="14"/>
      <c r="Q6" s="14"/>
      <c r="R6" s="14"/>
      <c r="S6" s="14"/>
      <c r="T6" s="14"/>
      <c r="U6" s="14"/>
      <c r="V6" s="14"/>
      <c r="W6" s="14"/>
      <c r="X6" s="14"/>
      <c r="Y6" s="14"/>
      <c r="Z6" s="14"/>
    </row>
    <row r="7" spans="1:256" s="7" customFormat="1" x14ac:dyDescent="0.2">
      <c r="A7" s="34" t="s">
        <v>34</v>
      </c>
      <c r="B7" s="39"/>
      <c r="C7" s="7" t="str">
        <f>Spielplan!$G$2</f>
        <v>Vorrunde Gruppe C</v>
      </c>
      <c r="D7" s="38"/>
      <c r="P7" s="14"/>
      <c r="Q7" s="14"/>
      <c r="R7" s="14"/>
      <c r="S7" s="14"/>
      <c r="T7" s="14"/>
      <c r="U7" s="14"/>
      <c r="V7" s="14"/>
      <c r="W7" s="14"/>
      <c r="X7" s="14"/>
      <c r="Y7" s="14"/>
      <c r="Z7" s="14"/>
    </row>
    <row r="8" spans="1:256" s="7" customFormat="1" x14ac:dyDescent="0.2">
      <c r="A8" s="34" t="s">
        <v>35</v>
      </c>
      <c r="B8" s="39"/>
      <c r="C8" s="34"/>
      <c r="D8" s="34"/>
      <c r="E8" s="34"/>
      <c r="F8" s="34"/>
      <c r="P8" s="14"/>
      <c r="Q8" s="14"/>
      <c r="R8" s="14"/>
      <c r="S8" s="14"/>
      <c r="T8" s="14"/>
      <c r="U8" s="34"/>
      <c r="V8" s="34"/>
      <c r="W8" s="14"/>
      <c r="X8" s="1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row>
    <row r="9" spans="1:256" s="7" customFormat="1" x14ac:dyDescent="0.2">
      <c r="A9" s="34" t="s">
        <v>11</v>
      </c>
      <c r="B9" s="39"/>
      <c r="C9" s="12" t="str">
        <f>Spielplan!I3</f>
        <v>TG Biberach m.</v>
      </c>
      <c r="D9" s="38"/>
      <c r="P9" s="14"/>
      <c r="Q9" s="14"/>
      <c r="R9" s="14"/>
      <c r="S9" s="14"/>
      <c r="T9" s="14"/>
      <c r="U9" s="14"/>
      <c r="V9" s="14"/>
      <c r="W9" s="14"/>
      <c r="X9" s="14"/>
      <c r="Y9" s="14"/>
      <c r="Z9" s="14"/>
    </row>
    <row r="10" spans="1:256" s="7" customFormat="1" x14ac:dyDescent="0.2">
      <c r="A10" s="34"/>
      <c r="B10" s="39"/>
      <c r="C10" s="12" t="str">
        <f>Spielplan!I4</f>
        <v>TG Biberach w.</v>
      </c>
      <c r="D10" s="38"/>
      <c r="P10" s="14"/>
      <c r="Q10" s="14"/>
      <c r="R10" s="14"/>
      <c r="S10" s="14"/>
      <c r="T10" s="14"/>
      <c r="U10" s="14"/>
      <c r="V10" s="14"/>
      <c r="W10" s="14"/>
      <c r="X10" s="14"/>
      <c r="Y10" s="14"/>
      <c r="Z10" s="14"/>
    </row>
    <row r="11" spans="1:256" s="7" customFormat="1" x14ac:dyDescent="0.2">
      <c r="A11" s="34"/>
      <c r="B11" s="39"/>
      <c r="C11" s="12" t="str">
        <f>Spielplan!I5</f>
        <v>TV Stammheim</v>
      </c>
      <c r="D11" s="38"/>
      <c r="P11" s="14"/>
      <c r="Q11" s="14"/>
      <c r="R11" s="14"/>
      <c r="S11" s="14"/>
      <c r="T11" s="14"/>
      <c r="U11" s="14"/>
      <c r="V11" s="14"/>
      <c r="W11" s="14"/>
      <c r="X11" s="14"/>
      <c r="Y11" s="14"/>
      <c r="Z11" s="14"/>
    </row>
    <row r="12" spans="1:256" s="7" customFormat="1" x14ac:dyDescent="0.2">
      <c r="A12" s="34"/>
      <c r="B12" s="39"/>
      <c r="C12" s="12" t="str">
        <f>Spielplan!I6</f>
        <v>TV Stammheim 2</v>
      </c>
      <c r="D12" s="38"/>
      <c r="P12" s="14"/>
      <c r="Q12" s="14"/>
      <c r="R12" s="14"/>
      <c r="S12" s="4"/>
      <c r="T12" s="4"/>
      <c r="U12" s="2"/>
      <c r="V12" s="4"/>
      <c r="W12" s="4"/>
      <c r="X12" s="4"/>
      <c r="Y12" s="2"/>
      <c r="Z12" s="4"/>
    </row>
    <row r="13" spans="1:256" s="7" customFormat="1" x14ac:dyDescent="0.2">
      <c r="A13" s="34"/>
      <c r="B13" s="39"/>
      <c r="C13" s="12" t="str">
        <f>Spielplan!I7</f>
        <v>NLV Vaihingen</v>
      </c>
      <c r="D13" s="38"/>
      <c r="P13" s="14"/>
      <c r="Q13" s="14"/>
      <c r="R13" s="14"/>
      <c r="S13" s="4"/>
      <c r="T13" s="4"/>
      <c r="U13" s="2"/>
      <c r="V13" s="4"/>
      <c r="W13" s="4"/>
      <c r="X13" s="4"/>
      <c r="Y13" s="2"/>
      <c r="Z13" s="4"/>
    </row>
    <row r="14" spans="1:256" s="7" customFormat="1" x14ac:dyDescent="0.2">
      <c r="A14" s="34"/>
      <c r="B14" s="39"/>
      <c r="C14" s="12" t="str">
        <f>Spielplan!I8</f>
        <v>TSV Westerstetten</v>
      </c>
      <c r="D14" s="38"/>
      <c r="P14" s="14"/>
      <c r="Q14" s="14"/>
      <c r="R14" s="14"/>
      <c r="S14" s="4"/>
      <c r="T14" s="4"/>
      <c r="U14" s="2"/>
      <c r="V14" s="4"/>
      <c r="W14" s="4"/>
      <c r="X14" s="4"/>
      <c r="Y14" s="2"/>
      <c r="Z14" s="4"/>
    </row>
    <row r="15" spans="1:256" s="3" customFormat="1" x14ac:dyDescent="0.2">
      <c r="A15" s="36"/>
      <c r="B15" s="65"/>
      <c r="C15" s="240"/>
      <c r="D15" s="241"/>
      <c r="E15" s="8"/>
      <c r="F15" s="8"/>
      <c r="G15" s="8"/>
      <c r="H15" s="8"/>
      <c r="I15" s="8"/>
      <c r="J15" s="8"/>
      <c r="K15" s="8"/>
      <c r="L15" s="8"/>
      <c r="M15" s="8"/>
      <c r="N15" s="8"/>
      <c r="O15" s="8"/>
      <c r="P15" s="8"/>
      <c r="Q15" s="8"/>
      <c r="R15" s="8"/>
      <c r="S15" s="10"/>
      <c r="T15" s="10"/>
      <c r="U15" s="242"/>
      <c r="V15" s="10"/>
      <c r="W15" s="10"/>
      <c r="X15" s="10"/>
      <c r="Y15" s="242"/>
      <c r="Z15" s="10"/>
    </row>
    <row r="16" spans="1:256" s="3" customFormat="1" x14ac:dyDescent="0.2">
      <c r="A16" s="37" t="s">
        <v>0</v>
      </c>
      <c r="B16" s="39"/>
      <c r="C16" s="14" t="s">
        <v>1</v>
      </c>
      <c r="D16" s="39"/>
      <c r="E16" s="7" t="s">
        <v>2</v>
      </c>
      <c r="F16" s="14"/>
      <c r="G16" s="14"/>
      <c r="H16" s="14"/>
      <c r="I16" s="14"/>
      <c r="J16" s="14"/>
      <c r="K16" s="14"/>
      <c r="L16" s="14"/>
      <c r="M16" s="14"/>
      <c r="N16" s="14"/>
      <c r="O16" s="14" t="s">
        <v>3</v>
      </c>
      <c r="P16" s="2"/>
      <c r="Q16" s="14" t="s">
        <v>101</v>
      </c>
      <c r="R16" s="14"/>
      <c r="S16" s="4"/>
      <c r="T16" s="2"/>
      <c r="U16" s="14" t="s">
        <v>102</v>
      </c>
      <c r="V16" s="14"/>
      <c r="W16" s="4"/>
      <c r="X16" s="2"/>
      <c r="Y16" s="14" t="s">
        <v>4</v>
      </c>
      <c r="Z16" s="14"/>
    </row>
    <row r="17" spans="1:26" s="3" customFormat="1" x14ac:dyDescent="0.2">
      <c r="A17" s="36"/>
      <c r="B17" s="39" t="s">
        <v>88</v>
      </c>
      <c r="C17" s="14"/>
      <c r="D17" s="39"/>
      <c r="E17" s="14"/>
      <c r="F17" s="14"/>
      <c r="G17" s="14"/>
      <c r="H17" s="14"/>
      <c r="I17" s="14"/>
      <c r="J17" s="14"/>
      <c r="K17" s="14"/>
      <c r="L17" s="14"/>
      <c r="M17" s="14"/>
      <c r="N17" s="14"/>
      <c r="O17" s="14"/>
      <c r="P17" s="14"/>
      <c r="Q17" s="14"/>
      <c r="R17" s="14"/>
      <c r="S17" s="14"/>
      <c r="T17" s="14"/>
      <c r="U17" s="14"/>
      <c r="V17" s="14"/>
      <c r="W17" s="14"/>
      <c r="X17" s="14"/>
      <c r="Y17" s="14"/>
      <c r="Z17" s="14"/>
    </row>
    <row r="18" spans="1:26" s="5" customFormat="1" x14ac:dyDescent="0.2">
      <c r="A18" s="36" t="str">
        <f>T(C5)</f>
        <v>10 Uhr</v>
      </c>
      <c r="B18" s="65">
        <v>1</v>
      </c>
      <c r="C18" s="9" t="str">
        <f>T($C$9)</f>
        <v>TG Biberach m.</v>
      </c>
      <c r="D18" s="15" t="s">
        <v>15</v>
      </c>
      <c r="E18" s="9" t="str">
        <f>T($C$10)</f>
        <v>TG Biberach w.</v>
      </c>
      <c r="F18" s="9"/>
      <c r="G18" s="9"/>
      <c r="H18" s="9"/>
      <c r="I18" s="9"/>
      <c r="J18" s="9"/>
      <c r="K18" s="9"/>
      <c r="L18" s="9"/>
      <c r="M18" s="9"/>
      <c r="N18" s="9"/>
      <c r="O18" s="9" t="str">
        <f>T($C$13)</f>
        <v>NLV Vaihingen</v>
      </c>
      <c r="P18" s="4"/>
      <c r="Q18" s="4" t="s">
        <v>5</v>
      </c>
      <c r="R18" s="4"/>
      <c r="S18" s="4"/>
      <c r="T18" s="4"/>
      <c r="U18" s="4" t="s">
        <v>5</v>
      </c>
      <c r="V18" s="4"/>
      <c r="W18" s="4"/>
      <c r="X18" s="4" t="str">
        <f>IF(P18="","",IF(P18=R18,"1",IF(P18&gt;R18,"2","0")))</f>
        <v/>
      </c>
      <c r="Y18" s="4" t="s">
        <v>5</v>
      </c>
      <c r="Z18" s="4" t="str">
        <f>IF(R18="","",IF(P18=R18,"1",IF(P18&lt;R18,"2","0")))</f>
        <v/>
      </c>
    </row>
    <row r="19" spans="1:26" s="5" customFormat="1" x14ac:dyDescent="0.2">
      <c r="A19" s="36"/>
      <c r="B19" s="65">
        <v>2</v>
      </c>
      <c r="C19" s="9" t="str">
        <f>T($C$11)</f>
        <v>TV Stammheim</v>
      </c>
      <c r="D19" s="15" t="s">
        <v>15</v>
      </c>
      <c r="E19" s="9" t="str">
        <f>T($C$12)</f>
        <v>TV Stammheim 2</v>
      </c>
      <c r="F19" s="9"/>
      <c r="G19" s="9"/>
      <c r="H19" s="9"/>
      <c r="I19" s="9"/>
      <c r="J19" s="9"/>
      <c r="K19" s="9"/>
      <c r="L19" s="9"/>
      <c r="M19" s="9"/>
      <c r="N19" s="9"/>
      <c r="O19" s="9" t="str">
        <f>T($C$14)</f>
        <v>TSV Westerstetten</v>
      </c>
      <c r="P19" s="4"/>
      <c r="Q19" s="4" t="s">
        <v>5</v>
      </c>
      <c r="R19" s="4"/>
      <c r="S19" s="4"/>
      <c r="T19" s="4"/>
      <c r="U19" s="4" t="s">
        <v>5</v>
      </c>
      <c r="V19" s="4"/>
      <c r="W19" s="4"/>
      <c r="X19" s="4" t="str">
        <f>IF(P19="","",IF(P19=R19,"1",IF(P19&gt;R19,"2","0")))</f>
        <v/>
      </c>
      <c r="Y19" s="4" t="s">
        <v>5</v>
      </c>
      <c r="Z19" s="4" t="str">
        <f>IF(R19="","",IF(P19=R19,"1",IF(P19&lt;R19,"2","0")))</f>
        <v/>
      </c>
    </row>
    <row r="20" spans="1:26" s="5" customFormat="1" x14ac:dyDescent="0.2">
      <c r="A20" s="36"/>
      <c r="B20" s="65"/>
      <c r="C20" s="9"/>
      <c r="D20" s="15"/>
      <c r="E20" s="9"/>
      <c r="F20" s="9"/>
      <c r="G20" s="9"/>
      <c r="H20" s="9"/>
      <c r="I20" s="9"/>
      <c r="J20" s="9"/>
      <c r="K20" s="9"/>
      <c r="L20" s="9"/>
      <c r="M20" s="9"/>
      <c r="N20" s="9"/>
      <c r="O20" s="9"/>
      <c r="P20" s="4"/>
      <c r="Q20" s="4"/>
      <c r="R20" s="4"/>
      <c r="S20" s="4"/>
      <c r="T20" s="4"/>
      <c r="U20" s="2"/>
      <c r="V20" s="4"/>
      <c r="W20" s="4"/>
      <c r="X20" s="4"/>
      <c r="Y20" s="2"/>
      <c r="Z20" s="4"/>
    </row>
    <row r="21" spans="1:26" s="5" customFormat="1" x14ac:dyDescent="0.2">
      <c r="A21" s="36"/>
      <c r="B21" s="65" t="s">
        <v>89</v>
      </c>
      <c r="C21" s="9" t="str">
        <f>T($C$13)</f>
        <v>NLV Vaihingen</v>
      </c>
      <c r="D21" s="15" t="s">
        <v>15</v>
      </c>
      <c r="E21" s="9" t="str">
        <f>T($C$14)</f>
        <v>TSV Westerstetten</v>
      </c>
      <c r="F21" s="9"/>
      <c r="G21" s="9"/>
      <c r="H21" s="9"/>
      <c r="I21" s="9"/>
      <c r="J21" s="9"/>
      <c r="K21" s="9"/>
      <c r="L21" s="9"/>
      <c r="M21" s="9"/>
      <c r="N21" s="9"/>
      <c r="O21" s="9" t="str">
        <f>T($C$10)</f>
        <v>TG Biberach w.</v>
      </c>
      <c r="P21" s="4"/>
      <c r="Q21" s="4" t="s">
        <v>5</v>
      </c>
      <c r="R21" s="4"/>
      <c r="S21" s="4"/>
      <c r="T21" s="4"/>
      <c r="U21" s="4" t="s">
        <v>5</v>
      </c>
      <c r="V21" s="4"/>
      <c r="W21" s="4"/>
      <c r="X21" s="4" t="str">
        <f>IF(P21="","",IF(P21=R21,"1",IF(P21&gt;R21,"2","0")))</f>
        <v/>
      </c>
      <c r="Y21" s="4" t="s">
        <v>5</v>
      </c>
      <c r="Z21" s="4" t="str">
        <f>IF(R21="","",IF(P21=R21,"1",IF(P21&lt;R21,"2","0")))</f>
        <v/>
      </c>
    </row>
    <row r="22" spans="1:26" s="5" customFormat="1" x14ac:dyDescent="0.2">
      <c r="A22"/>
      <c r="B22" s="65" t="s">
        <v>90</v>
      </c>
      <c r="C22" s="9" t="str">
        <f>T($C$9)</f>
        <v>TG Biberach m.</v>
      </c>
      <c r="D22" s="15" t="s">
        <v>15</v>
      </c>
      <c r="E22" s="9" t="str">
        <f>T($C$11)</f>
        <v>TV Stammheim</v>
      </c>
      <c r="F22" s="9"/>
      <c r="G22" s="9"/>
      <c r="H22" s="9"/>
      <c r="I22" s="9"/>
      <c r="J22" s="9"/>
      <c r="K22" s="9"/>
      <c r="L22" s="9"/>
      <c r="M22" s="9"/>
      <c r="N22" s="9"/>
      <c r="O22" s="316" t="str">
        <f>T($C$12)</f>
        <v>TV Stammheim 2</v>
      </c>
      <c r="P22" s="4"/>
      <c r="Q22" s="4" t="s">
        <v>5</v>
      </c>
      <c r="R22" s="4"/>
      <c r="S22" s="4"/>
      <c r="T22" s="4"/>
      <c r="U22" s="4" t="s">
        <v>5</v>
      </c>
      <c r="V22" s="4"/>
      <c r="W22" s="4"/>
      <c r="X22" s="4" t="str">
        <f>IF(P22="","",IF(P22=R22,"1",IF(P22&gt;R22,"2","0")))</f>
        <v/>
      </c>
      <c r="Y22" s="4" t="s">
        <v>5</v>
      </c>
      <c r="Z22" s="4" t="str">
        <f>IF(R22="","",IF(P22=R22,"1",IF(P22&lt;R22,"2","0")))</f>
        <v/>
      </c>
    </row>
    <row r="23" spans="1:26" s="5" customFormat="1" x14ac:dyDescent="0.2">
      <c r="A23"/>
      <c r="B23" s="66"/>
      <c r="C23" s="9"/>
      <c r="D23" s="15"/>
      <c r="E23" s="9"/>
      <c r="F23" s="9"/>
      <c r="G23" s="9"/>
      <c r="H23" s="9"/>
      <c r="I23" s="9"/>
      <c r="J23" s="9"/>
      <c r="K23" s="9"/>
      <c r="L23" s="9"/>
      <c r="M23" s="9"/>
      <c r="N23" s="9"/>
      <c r="O23" s="9"/>
      <c r="P23" s="4"/>
      <c r="Q23" s="4"/>
      <c r="R23" s="4"/>
      <c r="S23" s="4"/>
      <c r="T23" s="4"/>
      <c r="U23" s="2"/>
      <c r="V23" s="4"/>
      <c r="W23" s="4"/>
      <c r="X23" s="4"/>
      <c r="Y23" s="2"/>
      <c r="Z23" s="4"/>
    </row>
    <row r="24" spans="1:26" s="5" customFormat="1" x14ac:dyDescent="0.2">
      <c r="A24" s="36"/>
      <c r="B24" s="65" t="s">
        <v>89</v>
      </c>
      <c r="C24" s="9" t="str">
        <f>T($C$14)</f>
        <v>TSV Westerstetten</v>
      </c>
      <c r="D24" s="15" t="s">
        <v>15</v>
      </c>
      <c r="E24" s="9" t="str">
        <f>T($C$12)</f>
        <v>TV Stammheim 2</v>
      </c>
      <c r="F24" s="9"/>
      <c r="G24" s="9"/>
      <c r="H24" s="9"/>
      <c r="I24" s="9"/>
      <c r="J24" s="9"/>
      <c r="K24" s="9"/>
      <c r="L24" s="9"/>
      <c r="M24" s="9"/>
      <c r="N24" s="9"/>
      <c r="O24" s="316" t="str">
        <f>T($C$9)</f>
        <v>TG Biberach m.</v>
      </c>
      <c r="P24" s="4"/>
      <c r="Q24" s="4" t="s">
        <v>5</v>
      </c>
      <c r="R24" s="4"/>
      <c r="S24" s="4"/>
      <c r="T24" s="4"/>
      <c r="U24" s="4" t="s">
        <v>5</v>
      </c>
      <c r="V24" s="4"/>
      <c r="W24" s="4"/>
      <c r="X24" s="4" t="str">
        <f>IF(P24="","",IF(P24=R24,"1",IF(P24&gt;R24,"2","0")))</f>
        <v/>
      </c>
      <c r="Y24" s="4" t="s">
        <v>5</v>
      </c>
      <c r="Z24" s="4" t="str">
        <f>IF(R24="","",IF(P24=R24,"1",IF(P24&lt;R24,"2","0")))</f>
        <v/>
      </c>
    </row>
    <row r="25" spans="1:26" s="5" customFormat="1" x14ac:dyDescent="0.2">
      <c r="A25" s="36"/>
      <c r="B25" s="65" t="s">
        <v>90</v>
      </c>
      <c r="C25" s="9" t="str">
        <f>T($C$10)</f>
        <v>TG Biberach w.</v>
      </c>
      <c r="D25" s="15" t="s">
        <v>15</v>
      </c>
      <c r="E25" s="9" t="str">
        <f>T($C$13)</f>
        <v>NLV Vaihingen</v>
      </c>
      <c r="F25" s="9"/>
      <c r="G25" s="9"/>
      <c r="H25" s="9"/>
      <c r="I25" s="9"/>
      <c r="J25" s="9"/>
      <c r="K25" s="9"/>
      <c r="L25" s="9"/>
      <c r="M25" s="9"/>
      <c r="N25" s="9"/>
      <c r="O25" s="9" t="str">
        <f>T($C$11)</f>
        <v>TV Stammheim</v>
      </c>
      <c r="P25" s="4"/>
      <c r="Q25" s="4" t="s">
        <v>5</v>
      </c>
      <c r="R25" s="4"/>
      <c r="S25" s="4"/>
      <c r="T25" s="4"/>
      <c r="U25" s="4" t="s">
        <v>5</v>
      </c>
      <c r="V25" s="4"/>
      <c r="W25" s="4"/>
      <c r="X25" s="4" t="str">
        <f>IF(P25="","",IF(P25=R25,"1",IF(P25&gt;R25,"2","0")))</f>
        <v/>
      </c>
      <c r="Y25" s="4" t="s">
        <v>5</v>
      </c>
      <c r="Z25" s="4" t="str">
        <f>IF(R25="","",IF(P25=R25,"1",IF(P25&lt;R25,"2","0")))</f>
        <v/>
      </c>
    </row>
    <row r="27" spans="1:26" x14ac:dyDescent="0.2">
      <c r="A27" s="36"/>
      <c r="B27" s="65" t="s">
        <v>89</v>
      </c>
      <c r="C27" s="1" t="str">
        <f>T($C$14)</f>
        <v>TSV Westerstetten</v>
      </c>
      <c r="D27" s="15" t="s">
        <v>15</v>
      </c>
      <c r="E27" s="1" t="str">
        <f>T($C$9)</f>
        <v>TG Biberach m.</v>
      </c>
      <c r="F27" s="1"/>
      <c r="G27" s="1"/>
      <c r="H27" s="1"/>
      <c r="I27" s="1"/>
      <c r="J27" s="1"/>
      <c r="K27" s="1"/>
      <c r="L27" s="1"/>
      <c r="M27" s="1"/>
      <c r="N27" s="1"/>
      <c r="O27" s="316" t="str">
        <f>T($C$12)</f>
        <v>TV Stammheim 2</v>
      </c>
      <c r="P27" s="4"/>
      <c r="Q27" s="4" t="s">
        <v>5</v>
      </c>
      <c r="R27" s="4"/>
      <c r="S27" s="4"/>
      <c r="T27" s="4"/>
      <c r="U27" s="4" t="s">
        <v>5</v>
      </c>
      <c r="V27" s="4"/>
      <c r="W27" s="4"/>
      <c r="X27" s="4" t="str">
        <f>IF(P27="","",IF(P27=R27,"1",IF(P27&gt;R27,"2","0")))</f>
        <v/>
      </c>
      <c r="Y27" s="4" t="s">
        <v>5</v>
      </c>
      <c r="Z27" s="4" t="str">
        <f>IF(R27="","",IF(P27=R27,"1",IF(P27&lt;R27,"2","0")))</f>
        <v/>
      </c>
    </row>
    <row r="28" spans="1:26" s="5" customFormat="1" x14ac:dyDescent="0.2">
      <c r="A28" s="36"/>
      <c r="B28" s="65" t="s">
        <v>90</v>
      </c>
      <c r="C28" s="9" t="str">
        <f>T($C$10)</f>
        <v>TG Biberach w.</v>
      </c>
      <c r="D28" s="15" t="s">
        <v>15</v>
      </c>
      <c r="E28" s="9" t="str">
        <f>T($C$11)</f>
        <v>TV Stammheim</v>
      </c>
      <c r="F28" s="9"/>
      <c r="G28" s="9"/>
      <c r="H28" s="9"/>
      <c r="I28" s="9"/>
      <c r="J28" s="9"/>
      <c r="K28" s="9"/>
      <c r="L28" s="9"/>
      <c r="M28" s="9"/>
      <c r="N28" s="9"/>
      <c r="O28" s="9" t="str">
        <f>T($C$13)</f>
        <v>NLV Vaihingen</v>
      </c>
      <c r="P28" s="4"/>
      <c r="Q28" s="4" t="s">
        <v>5</v>
      </c>
      <c r="R28" s="4"/>
      <c r="S28" s="4"/>
      <c r="T28" s="4"/>
      <c r="U28" s="4" t="s">
        <v>5</v>
      </c>
      <c r="V28" s="4"/>
      <c r="W28" s="4"/>
      <c r="X28" s="4" t="str">
        <f>IF(P28="","",IF(P28=R28,"1",IF(P28&gt;R28,"2","0")))</f>
        <v/>
      </c>
      <c r="Y28" s="4" t="s">
        <v>5</v>
      </c>
      <c r="Z28" s="4" t="str">
        <f>IF(R28="","",IF(P28=R28,"1",IF(P28&lt;R28,"2","0")))</f>
        <v/>
      </c>
    </row>
    <row r="29" spans="1:26" s="5" customFormat="1" x14ac:dyDescent="0.2">
      <c r="A29" s="36"/>
      <c r="B29" s="65"/>
      <c r="C29" s="9"/>
      <c r="D29" s="15"/>
      <c r="E29" s="9"/>
      <c r="F29" s="9"/>
      <c r="G29" s="9"/>
      <c r="H29" s="9"/>
      <c r="I29" s="9"/>
      <c r="J29" s="9"/>
      <c r="K29" s="9"/>
      <c r="L29" s="9"/>
      <c r="M29" s="9"/>
      <c r="N29" s="9"/>
      <c r="O29" s="9"/>
      <c r="P29" s="4"/>
      <c r="Q29" s="4"/>
      <c r="R29" s="4"/>
      <c r="S29" s="4"/>
      <c r="T29" s="4"/>
      <c r="U29" s="2"/>
      <c r="V29" s="4"/>
      <c r="W29" s="4"/>
      <c r="X29" s="4"/>
      <c r="Y29" s="2"/>
      <c r="Z29" s="4"/>
    </row>
    <row r="30" spans="1:26" x14ac:dyDescent="0.2">
      <c r="A30" s="36"/>
      <c r="B30" s="65" t="s">
        <v>89</v>
      </c>
      <c r="C30" s="1" t="str">
        <f>T($C$12)</f>
        <v>TV Stammheim 2</v>
      </c>
      <c r="D30" s="15" t="s">
        <v>15</v>
      </c>
      <c r="E30" s="1" t="str">
        <f>T($C$13)</f>
        <v>NLV Vaihingen</v>
      </c>
      <c r="F30" s="1"/>
      <c r="G30" s="1"/>
      <c r="H30" s="1"/>
      <c r="I30" s="1"/>
      <c r="J30" s="1"/>
      <c r="K30" s="1"/>
      <c r="L30" s="1"/>
      <c r="M30" s="1"/>
      <c r="N30" s="1"/>
      <c r="O30" s="316" t="str">
        <f>T($C$9)</f>
        <v>TG Biberach m.</v>
      </c>
      <c r="P30" s="4"/>
      <c r="Q30" s="4" t="s">
        <v>5</v>
      </c>
      <c r="R30" s="4"/>
      <c r="S30" s="4"/>
      <c r="T30" s="4"/>
      <c r="U30" s="4" t="s">
        <v>5</v>
      </c>
      <c r="V30" s="4"/>
      <c r="W30" s="4"/>
      <c r="X30" s="4" t="str">
        <f>IF(P30="","",IF(P30=R30,"1",IF(P30&gt;R30,"2","0")))</f>
        <v/>
      </c>
      <c r="Y30" s="4" t="s">
        <v>5</v>
      </c>
      <c r="Z30" s="4" t="str">
        <f>IF(R30="","",IF(P30=R30,"1",IF(P30&lt;R30,"2","0")))</f>
        <v/>
      </c>
    </row>
    <row r="31" spans="1:26" s="4" customFormat="1" x14ac:dyDescent="0.2">
      <c r="A31" s="36"/>
      <c r="B31" s="65" t="s">
        <v>90</v>
      </c>
      <c r="C31" s="9" t="str">
        <f>T($C$11)</f>
        <v>TV Stammheim</v>
      </c>
      <c r="D31" s="15" t="s">
        <v>15</v>
      </c>
      <c r="E31" s="9" t="str">
        <f>T($C$14)</f>
        <v>TSV Westerstetten</v>
      </c>
      <c r="F31" s="9"/>
      <c r="G31" s="9"/>
      <c r="H31" s="9"/>
      <c r="I31" s="9"/>
      <c r="J31" s="9"/>
      <c r="K31" s="9"/>
      <c r="L31" s="9"/>
      <c r="M31" s="9"/>
      <c r="N31" s="9"/>
      <c r="O31" s="9" t="str">
        <f>T($C$10)</f>
        <v>TG Biberach w.</v>
      </c>
      <c r="Q31" s="4" t="s">
        <v>5</v>
      </c>
      <c r="U31" s="4" t="s">
        <v>5</v>
      </c>
      <c r="X31" s="4" t="str">
        <f>IF(P31="","",IF(P31=R31,"1",IF(P31&gt;R31,"2","0")))</f>
        <v/>
      </c>
      <c r="Y31" s="4" t="s">
        <v>5</v>
      </c>
      <c r="Z31" s="4" t="str">
        <f>IF(R31="","",IF(P31=R31,"1",IF(P31&lt;R31,"2","0")))</f>
        <v/>
      </c>
    </row>
    <row r="32" spans="1:26" s="4" customFormat="1" x14ac:dyDescent="0.2">
      <c r="A32" s="36"/>
      <c r="B32" s="65"/>
      <c r="C32" s="9"/>
      <c r="D32" s="15"/>
      <c r="E32" s="9"/>
      <c r="F32" s="9"/>
      <c r="G32" s="9"/>
      <c r="H32" s="9"/>
      <c r="I32" s="9"/>
      <c r="J32" s="9"/>
      <c r="K32" s="9"/>
      <c r="L32" s="9"/>
      <c r="M32" s="9"/>
      <c r="N32" s="9"/>
      <c r="O32" s="9"/>
      <c r="U32" s="2"/>
      <c r="Y32" s="2"/>
    </row>
    <row r="33" spans="1:26" s="3" customFormat="1" x14ac:dyDescent="0.2">
      <c r="A33" s="36"/>
      <c r="B33" s="65" t="s">
        <v>89</v>
      </c>
      <c r="C33" s="9" t="str">
        <f>T($C$13)</f>
        <v>NLV Vaihingen</v>
      </c>
      <c r="D33" s="15" t="s">
        <v>15</v>
      </c>
      <c r="E33" s="9" t="str">
        <f>T($C$9)</f>
        <v>TG Biberach m.</v>
      </c>
      <c r="F33" s="9"/>
      <c r="G33" s="9"/>
      <c r="H33" s="9"/>
      <c r="I33" s="9"/>
      <c r="J33" s="9"/>
      <c r="K33" s="9"/>
      <c r="L33" s="9"/>
      <c r="M33" s="9"/>
      <c r="N33" s="9"/>
      <c r="O33" s="9" t="str">
        <f>T($C$11)</f>
        <v>TV Stammheim</v>
      </c>
      <c r="P33" s="4"/>
      <c r="Q33" s="4" t="s">
        <v>5</v>
      </c>
      <c r="R33" s="4"/>
      <c r="S33" s="4"/>
      <c r="T33" s="4"/>
      <c r="U33" s="4" t="s">
        <v>5</v>
      </c>
      <c r="V33" s="4"/>
      <c r="W33" s="4"/>
      <c r="X33" s="4" t="str">
        <f>IF(P33="","",IF(P33=R33,"1",IF(P33&gt;R33,"2","0")))</f>
        <v/>
      </c>
      <c r="Y33" s="4" t="s">
        <v>5</v>
      </c>
      <c r="Z33" s="4" t="str">
        <f>IF(R33="","",IF(P33=R33,"1",IF(P33&lt;R33,"2","0")))</f>
        <v/>
      </c>
    </row>
    <row r="34" spans="1:26" x14ac:dyDescent="0.2">
      <c r="A34" s="36"/>
      <c r="B34" s="65" t="s">
        <v>90</v>
      </c>
      <c r="C34" s="1" t="str">
        <f>T($C$12)</f>
        <v>TV Stammheim 2</v>
      </c>
      <c r="D34" s="15" t="s">
        <v>15</v>
      </c>
      <c r="E34" s="1" t="str">
        <f>T($C$10)</f>
        <v>TG Biberach w.</v>
      </c>
      <c r="F34" s="1"/>
      <c r="G34" s="1"/>
      <c r="H34" s="1"/>
      <c r="I34" s="1"/>
      <c r="J34" s="1"/>
      <c r="K34" s="1"/>
      <c r="L34" s="1"/>
      <c r="M34" s="1"/>
      <c r="N34" s="1"/>
      <c r="O34" s="316" t="str">
        <f>T($C$14)</f>
        <v>TSV Westerstetten</v>
      </c>
      <c r="P34" s="4"/>
      <c r="Q34" s="4" t="s">
        <v>5</v>
      </c>
      <c r="R34" s="4"/>
      <c r="S34" s="4"/>
      <c r="T34" s="4"/>
      <c r="U34" s="4" t="s">
        <v>5</v>
      </c>
      <c r="V34" s="4"/>
      <c r="W34" s="4"/>
      <c r="X34" s="4" t="str">
        <f>IF(P34="","",IF(P34=R34,"1",IF(P34&gt;R34,"2","0")))</f>
        <v/>
      </c>
      <c r="Y34" s="4" t="s">
        <v>5</v>
      </c>
      <c r="Z34" s="4" t="str">
        <f>IF(R34="","",IF(P34=R34,"1",IF(P34&lt;R34,"2","0")))</f>
        <v/>
      </c>
    </row>
    <row r="36" spans="1:26" x14ac:dyDescent="0.2">
      <c r="A36" s="36"/>
      <c r="B36" s="65" t="s">
        <v>89</v>
      </c>
      <c r="C36" s="1" t="str">
        <f>T($C$13)</f>
        <v>NLV Vaihingen</v>
      </c>
      <c r="D36" s="15" t="s">
        <v>15</v>
      </c>
      <c r="E36" s="1" t="str">
        <f>T($C$11)</f>
        <v>TV Stammheim</v>
      </c>
      <c r="F36" s="1"/>
      <c r="G36" s="1"/>
      <c r="H36" s="1"/>
      <c r="I36" s="1"/>
      <c r="J36" s="1"/>
      <c r="K36" s="1"/>
      <c r="L36" s="1"/>
      <c r="M36" s="1"/>
      <c r="N36" s="1"/>
      <c r="O36" s="316" t="str">
        <f>T($C$9)</f>
        <v>TG Biberach m.</v>
      </c>
      <c r="P36" s="4"/>
      <c r="Q36" s="4" t="s">
        <v>5</v>
      </c>
      <c r="R36" s="4"/>
      <c r="S36" s="4"/>
      <c r="T36" s="4"/>
      <c r="U36" s="4" t="s">
        <v>5</v>
      </c>
      <c r="V36" s="4"/>
      <c r="W36" s="4"/>
      <c r="X36" s="4" t="str">
        <f>IF(P36="","",IF(P36=R36,"1",IF(P36&gt;R36,"2","0")))</f>
        <v/>
      </c>
      <c r="Y36" s="4" t="s">
        <v>5</v>
      </c>
      <c r="Z36" s="4" t="str">
        <f>IF(R36="","",IF(P36=R36,"1",IF(P36&lt;R36,"2","0")))</f>
        <v/>
      </c>
    </row>
    <row r="37" spans="1:26" x14ac:dyDescent="0.2">
      <c r="A37" s="36"/>
      <c r="B37" s="65" t="s">
        <v>90</v>
      </c>
      <c r="C37" s="1" t="str">
        <f>T($C$10)</f>
        <v>TG Biberach w.</v>
      </c>
      <c r="D37" s="15" t="s">
        <v>15</v>
      </c>
      <c r="E37" s="1" t="str">
        <f>T($C$14)</f>
        <v>TSV Westerstetten</v>
      </c>
      <c r="F37" s="1"/>
      <c r="G37" s="1"/>
      <c r="H37" s="1"/>
      <c r="I37" s="1"/>
      <c r="J37" s="1"/>
      <c r="K37" s="1"/>
      <c r="L37" s="1"/>
      <c r="M37" s="1"/>
      <c r="N37" s="1"/>
      <c r="O37" s="316" t="str">
        <f>T($C$12)</f>
        <v>TV Stammheim 2</v>
      </c>
      <c r="P37" s="4"/>
      <c r="Q37" s="4" t="s">
        <v>5</v>
      </c>
      <c r="R37" s="4"/>
      <c r="S37" s="4"/>
      <c r="T37" s="4"/>
      <c r="U37" s="4" t="s">
        <v>5</v>
      </c>
      <c r="V37" s="4"/>
      <c r="W37" s="4"/>
      <c r="X37" s="4" t="str">
        <f>IF(P37="","",IF(P37=R37,"1",IF(P37&gt;R37,"2","0")))</f>
        <v/>
      </c>
      <c r="Y37" s="4" t="s">
        <v>5</v>
      </c>
      <c r="Z37" s="4" t="str">
        <f>IF(R37="","",IF(P37=R37,"1",IF(P37&lt;R37,"2","0")))</f>
        <v/>
      </c>
    </row>
    <row r="38" spans="1:26" x14ac:dyDescent="0.2">
      <c r="A38" s="36"/>
      <c r="B38" s="65"/>
      <c r="C38" s="1"/>
      <c r="D38" s="15"/>
      <c r="E38" s="1"/>
      <c r="F38" s="1"/>
      <c r="G38" s="1"/>
      <c r="H38" s="1"/>
      <c r="I38" s="1"/>
      <c r="J38" s="1"/>
      <c r="K38" s="1"/>
      <c r="L38" s="1"/>
      <c r="M38" s="1"/>
      <c r="N38" s="1"/>
      <c r="O38" s="316"/>
      <c r="Q38" s="4"/>
      <c r="S38" s="4"/>
      <c r="T38" s="4"/>
      <c r="V38" s="4"/>
      <c r="W38" s="4"/>
      <c r="X38" s="4"/>
      <c r="Z38" s="4"/>
    </row>
    <row r="39" spans="1:26" s="5" customFormat="1" x14ac:dyDescent="0.2">
      <c r="A39" s="36"/>
      <c r="B39" s="65" t="s">
        <v>89</v>
      </c>
      <c r="C39" s="9" t="str">
        <f>T($C$12)</f>
        <v>TV Stammheim 2</v>
      </c>
      <c r="D39" s="15" t="s">
        <v>15</v>
      </c>
      <c r="E39" s="9" t="str">
        <f>T($C$9)</f>
        <v>TG Biberach m.</v>
      </c>
      <c r="F39" s="9"/>
      <c r="G39" s="9"/>
      <c r="H39" s="9"/>
      <c r="I39" s="9"/>
      <c r="J39" s="9"/>
      <c r="K39" s="9"/>
      <c r="L39" s="9"/>
      <c r="M39" s="9"/>
      <c r="N39" s="9"/>
      <c r="O39" s="9" t="str">
        <f>T($C$10)</f>
        <v>TG Biberach w.</v>
      </c>
      <c r="P39" s="4"/>
      <c r="Q39" s="4" t="s">
        <v>5</v>
      </c>
      <c r="R39" s="4"/>
      <c r="S39" s="4"/>
      <c r="T39" s="4"/>
      <c r="U39" s="4" t="s">
        <v>5</v>
      </c>
      <c r="V39" s="4"/>
      <c r="W39" s="4"/>
      <c r="X39" s="4" t="str">
        <f>IF(P39="","",IF(P39=R39,"1",IF(P39&gt;R39,"2","0")))</f>
        <v/>
      </c>
      <c r="Y39" s="4" t="s">
        <v>5</v>
      </c>
      <c r="Z39" s="4" t="str">
        <f>IF(R39="","",IF(P39=R39,"1",IF(P39&lt;R39,"2","0")))</f>
        <v/>
      </c>
    </row>
    <row r="41" spans="1:26" x14ac:dyDescent="0.2">
      <c r="A41" s="36"/>
      <c r="B41" s="65"/>
      <c r="C41" s="1"/>
      <c r="D41" s="40"/>
      <c r="E41" s="1"/>
      <c r="F41" s="1"/>
      <c r="G41" s="1"/>
      <c r="H41" s="1"/>
      <c r="I41" s="1"/>
      <c r="J41" s="1"/>
      <c r="K41" s="1"/>
      <c r="L41" s="1"/>
      <c r="M41" s="1"/>
      <c r="N41" s="1"/>
      <c r="O41" s="1"/>
      <c r="S41" s="14"/>
      <c r="T41" s="4"/>
      <c r="V41" s="4"/>
      <c r="W41" s="14"/>
      <c r="X41" s="4"/>
      <c r="Z41" s="4"/>
    </row>
    <row r="42" spans="1:26" s="7" customFormat="1" x14ac:dyDescent="0.2">
      <c r="A42" s="34" t="s">
        <v>6</v>
      </c>
      <c r="B42" s="39"/>
      <c r="C42" s="369">
        <f>Spielplan!$I$16</f>
        <v>43260</v>
      </c>
      <c r="D42" s="370"/>
      <c r="E42" s="370"/>
      <c r="F42" s="370"/>
      <c r="G42" s="370"/>
      <c r="H42" s="370"/>
      <c r="I42" s="370"/>
      <c r="J42" s="370"/>
      <c r="K42" s="370"/>
      <c r="L42" s="370"/>
      <c r="M42" s="370"/>
      <c r="N42" s="370"/>
      <c r="O42" s="1"/>
      <c r="P42" s="14"/>
      <c r="Q42" s="14"/>
      <c r="R42" s="14"/>
      <c r="S42" s="14"/>
      <c r="T42" s="14"/>
      <c r="U42" s="14"/>
      <c r="V42" s="14"/>
      <c r="W42" s="14"/>
      <c r="X42" s="14"/>
      <c r="Y42" s="14"/>
      <c r="Z42" s="14"/>
    </row>
    <row r="43" spans="1:26" s="7" customFormat="1" x14ac:dyDescent="0.2">
      <c r="A43" s="34" t="s">
        <v>94</v>
      </c>
      <c r="B43" s="39"/>
      <c r="C43" s="371" t="str">
        <f>Spielplan!$I$18</f>
        <v>Westerstetten</v>
      </c>
      <c r="D43" s="372"/>
      <c r="E43" s="372"/>
      <c r="F43" s="372"/>
      <c r="G43" s="372"/>
      <c r="H43" s="372"/>
      <c r="I43" s="372"/>
      <c r="J43" s="372"/>
      <c r="K43" s="372"/>
      <c r="L43" s="372"/>
      <c r="M43" s="372"/>
      <c r="N43" s="372"/>
      <c r="P43" s="14"/>
      <c r="Q43" s="14"/>
      <c r="R43" s="14"/>
      <c r="S43" s="14"/>
      <c r="T43" s="14"/>
      <c r="U43" s="14"/>
      <c r="V43" s="14"/>
      <c r="W43" s="14"/>
      <c r="X43" s="14"/>
      <c r="Y43" s="14"/>
      <c r="Z43" s="14"/>
    </row>
    <row r="44" spans="1:26" s="7" customFormat="1" x14ac:dyDescent="0.2">
      <c r="A44" s="34" t="s">
        <v>7</v>
      </c>
      <c r="B44" s="39"/>
      <c r="C44" s="35" t="s">
        <v>204</v>
      </c>
      <c r="D44" s="1"/>
      <c r="E44" s="1"/>
      <c r="F44" s="1"/>
      <c r="G44" s="1"/>
      <c r="H44" s="1"/>
      <c r="I44" s="1"/>
      <c r="J44" s="1"/>
      <c r="K44" s="1"/>
      <c r="L44" s="1"/>
      <c r="M44" s="1"/>
      <c r="N44" s="1"/>
      <c r="P44" s="14"/>
      <c r="Q44" s="14"/>
      <c r="R44" s="14"/>
      <c r="S44" s="14"/>
      <c r="T44" s="14"/>
      <c r="U44" s="14"/>
      <c r="V44" s="14"/>
      <c r="W44" s="14"/>
      <c r="X44" s="14"/>
      <c r="Y44" s="14"/>
      <c r="Z44" s="14"/>
    </row>
    <row r="45" spans="1:26" s="7" customFormat="1" x14ac:dyDescent="0.2">
      <c r="A45" s="34" t="s">
        <v>32</v>
      </c>
      <c r="B45" s="39"/>
      <c r="C45" s="369" t="s">
        <v>255</v>
      </c>
      <c r="D45" s="370"/>
      <c r="E45" s="370"/>
      <c r="F45" s="370"/>
      <c r="G45" s="370"/>
      <c r="H45" s="370"/>
      <c r="I45" s="370"/>
      <c r="J45" s="370"/>
      <c r="K45" s="370"/>
      <c r="L45" s="370"/>
      <c r="M45" s="370"/>
      <c r="N45" s="370"/>
      <c r="P45" s="14"/>
      <c r="Q45" s="14"/>
      <c r="R45" s="14"/>
      <c r="S45" s="14"/>
      <c r="T45" s="14"/>
      <c r="U45" s="14"/>
      <c r="V45" s="14"/>
      <c r="W45" s="14"/>
      <c r="X45" s="14"/>
      <c r="Y45" s="14"/>
      <c r="Z45" s="14"/>
    </row>
    <row r="46" spans="1:26" s="7" customFormat="1" x14ac:dyDescent="0.2">
      <c r="A46" s="34" t="s">
        <v>8</v>
      </c>
      <c r="B46" s="39"/>
      <c r="C46" s="369" t="str">
        <f>Spielplan!$I$17</f>
        <v>10 Uhr</v>
      </c>
      <c r="D46" s="370"/>
      <c r="E46" s="370"/>
      <c r="F46" s="370"/>
      <c r="G46" s="370"/>
      <c r="H46" s="370"/>
      <c r="I46" s="370"/>
      <c r="J46" s="370"/>
      <c r="K46" s="370"/>
      <c r="L46" s="370"/>
      <c r="M46" s="370"/>
      <c r="N46" s="370"/>
      <c r="P46" s="14"/>
      <c r="Q46" s="14"/>
      <c r="R46" s="14"/>
      <c r="S46" s="14"/>
      <c r="T46" s="14"/>
      <c r="U46" s="14"/>
      <c r="V46" s="14"/>
      <c r="W46" s="14"/>
      <c r="X46" s="14"/>
      <c r="Y46" s="14"/>
      <c r="Z46" s="14"/>
    </row>
    <row r="47" spans="1:26" s="7" customFormat="1" x14ac:dyDescent="0.2">
      <c r="A47" s="34" t="s">
        <v>33</v>
      </c>
      <c r="B47" s="39"/>
      <c r="C47" s="7" t="s">
        <v>103</v>
      </c>
      <c r="D47" s="38"/>
      <c r="P47" s="14"/>
      <c r="Q47" s="14"/>
      <c r="R47" s="14"/>
      <c r="S47" s="14"/>
      <c r="T47" s="14"/>
      <c r="U47" s="14"/>
      <c r="V47" s="14"/>
      <c r="W47" s="14"/>
      <c r="X47" s="14"/>
      <c r="Y47" s="14"/>
      <c r="Z47" s="14"/>
    </row>
    <row r="48" spans="1:26" s="7" customFormat="1" x14ac:dyDescent="0.2">
      <c r="A48" s="34" t="s">
        <v>34</v>
      </c>
      <c r="B48" s="39"/>
      <c r="C48" s="7" t="str">
        <f>Spielplan!$I$2</f>
        <v>Vorrunde Gruppe D</v>
      </c>
      <c r="D48" s="38"/>
      <c r="P48" s="14"/>
      <c r="Q48" s="14"/>
      <c r="R48" s="14"/>
      <c r="S48" s="14"/>
      <c r="T48" s="14"/>
      <c r="U48" s="14"/>
      <c r="V48" s="14"/>
      <c r="W48" s="14"/>
      <c r="X48" s="14"/>
      <c r="Y48" s="14"/>
      <c r="Z48" s="14"/>
    </row>
    <row r="49" spans="1:26" s="3" customFormat="1" x14ac:dyDescent="0.2">
      <c r="A49" s="34" t="s">
        <v>35</v>
      </c>
      <c r="B49" s="39"/>
      <c r="C49" s="14"/>
      <c r="D49" s="39"/>
      <c r="E49" s="14"/>
      <c r="F49" s="14"/>
      <c r="G49" s="14"/>
      <c r="H49" s="14"/>
      <c r="I49" s="14"/>
      <c r="J49" s="14"/>
      <c r="K49" s="14"/>
      <c r="L49" s="14"/>
      <c r="M49" s="14"/>
      <c r="N49" s="14"/>
      <c r="O49" s="7"/>
      <c r="P49" s="14"/>
      <c r="Q49" s="14"/>
      <c r="R49" s="14"/>
      <c r="S49" s="14"/>
      <c r="T49" s="14"/>
      <c r="U49" s="2"/>
      <c r="V49" s="4"/>
      <c r="W49" s="14"/>
      <c r="X49" s="14"/>
      <c r="Y49" s="2"/>
      <c r="Z49" s="4"/>
    </row>
    <row r="50" spans="1:26" s="3" customFormat="1" x14ac:dyDescent="0.2">
      <c r="A50" s="36"/>
      <c r="B50" s="65"/>
      <c r="C50" s="240"/>
      <c r="D50" s="241"/>
      <c r="E50" s="8"/>
      <c r="F50" s="8"/>
      <c r="G50" s="8"/>
      <c r="H50" s="8"/>
      <c r="I50" s="8"/>
      <c r="J50" s="8"/>
      <c r="K50" s="8"/>
      <c r="L50" s="8"/>
      <c r="M50" s="8"/>
      <c r="N50" s="8"/>
      <c r="O50" s="8"/>
      <c r="P50" s="8"/>
      <c r="Q50" s="8"/>
      <c r="R50" s="8"/>
      <c r="S50" s="10"/>
      <c r="T50" s="10"/>
      <c r="U50" s="242"/>
      <c r="V50" s="10"/>
      <c r="W50" s="10"/>
      <c r="X50" s="10"/>
      <c r="Y50" s="242"/>
      <c r="Z50" s="10"/>
    </row>
    <row r="51" spans="1:26" s="3" customFormat="1" x14ac:dyDescent="0.2">
      <c r="A51" s="37" t="s">
        <v>0</v>
      </c>
      <c r="B51" s="39"/>
      <c r="C51" s="14" t="s">
        <v>1</v>
      </c>
      <c r="D51" s="39"/>
      <c r="E51" s="7" t="s">
        <v>2</v>
      </c>
      <c r="F51" s="14"/>
      <c r="G51" s="14"/>
      <c r="H51" s="14"/>
      <c r="I51" s="14"/>
      <c r="J51" s="14"/>
      <c r="K51" s="14"/>
      <c r="L51" s="14"/>
      <c r="M51" s="14"/>
      <c r="N51" s="14"/>
      <c r="O51" s="14" t="s">
        <v>3</v>
      </c>
      <c r="P51" s="2"/>
      <c r="Q51" s="14" t="s">
        <v>101</v>
      </c>
      <c r="R51" s="14"/>
      <c r="S51" s="4"/>
      <c r="T51" s="2"/>
      <c r="U51" s="14" t="s">
        <v>102</v>
      </c>
      <c r="V51" s="14"/>
      <c r="W51" s="4"/>
      <c r="X51" s="2"/>
      <c r="Y51" s="14" t="s">
        <v>4</v>
      </c>
      <c r="Z51" s="14"/>
    </row>
    <row r="52" spans="1:26" s="3" customFormat="1" x14ac:dyDescent="0.2">
      <c r="A52" s="36"/>
      <c r="B52" s="39" t="s">
        <v>88</v>
      </c>
      <c r="C52" s="14"/>
      <c r="D52" s="39"/>
      <c r="E52" s="14"/>
      <c r="F52" s="14"/>
      <c r="G52" s="14"/>
      <c r="H52" s="14"/>
      <c r="I52" s="14"/>
      <c r="J52" s="14"/>
      <c r="K52" s="14"/>
      <c r="L52" s="14"/>
      <c r="M52" s="14"/>
      <c r="N52" s="14"/>
      <c r="O52" s="14"/>
      <c r="P52" s="14"/>
      <c r="Q52" s="14"/>
      <c r="R52" s="14"/>
      <c r="S52" s="14"/>
      <c r="T52" s="14"/>
      <c r="U52" s="14"/>
      <c r="V52" s="14"/>
      <c r="W52" s="14"/>
      <c r="X52" s="14"/>
      <c r="Y52" s="14"/>
      <c r="Z52" s="14"/>
    </row>
    <row r="53" spans="1:26" s="5" customFormat="1" x14ac:dyDescent="0.2">
      <c r="A53" s="36" t="str">
        <f>T(C46)</f>
        <v>10 Uhr</v>
      </c>
      <c r="B53" s="65">
        <v>1</v>
      </c>
      <c r="C53" s="9" t="str">
        <f>T($C$10)</f>
        <v>TG Biberach w.</v>
      </c>
      <c r="D53" s="15" t="s">
        <v>15</v>
      </c>
      <c r="E53" s="9" t="str">
        <f>T($C$9)</f>
        <v>TG Biberach m.</v>
      </c>
      <c r="G53" s="9"/>
      <c r="H53" s="9"/>
      <c r="I53" s="9"/>
      <c r="J53" s="9"/>
      <c r="K53" s="9"/>
      <c r="L53" s="9"/>
      <c r="M53" s="9"/>
      <c r="N53" s="9"/>
      <c r="O53" s="9" t="str">
        <f>T($C$13)</f>
        <v>NLV Vaihingen</v>
      </c>
      <c r="P53" s="4"/>
      <c r="Q53" s="4" t="s">
        <v>5</v>
      </c>
      <c r="R53" s="4"/>
      <c r="S53" s="4"/>
      <c r="T53" s="4"/>
      <c r="U53" s="4" t="s">
        <v>5</v>
      </c>
      <c r="V53" s="4"/>
      <c r="W53" s="4"/>
      <c r="X53" s="4" t="str">
        <f>IF(P53="","",IF(P53=R53,"1",IF(P53&gt;R53,"2","0")))</f>
        <v/>
      </c>
      <c r="Y53" s="4" t="s">
        <v>5</v>
      </c>
      <c r="Z53" s="4" t="str">
        <f>IF(R53="","",IF(P53=R53,"1",IF(P53&lt;R53,"2","0")))</f>
        <v/>
      </c>
    </row>
    <row r="54" spans="1:26" s="5" customFormat="1" x14ac:dyDescent="0.2">
      <c r="A54" s="36"/>
      <c r="B54" s="65">
        <v>2</v>
      </c>
      <c r="C54" s="9" t="str">
        <f>T($C$12)</f>
        <v>TV Stammheim 2</v>
      </c>
      <c r="D54" s="15" t="s">
        <v>15</v>
      </c>
      <c r="E54" s="9" t="str">
        <f>T($C$11)</f>
        <v>TV Stammheim</v>
      </c>
      <c r="G54" s="9"/>
      <c r="H54" s="9"/>
      <c r="I54" s="9"/>
      <c r="J54" s="9"/>
      <c r="K54" s="9"/>
      <c r="L54" s="9"/>
      <c r="M54" s="9"/>
      <c r="N54" s="9"/>
      <c r="O54" s="316" t="str">
        <f>T($C$14)</f>
        <v>TSV Westerstetten</v>
      </c>
      <c r="P54" s="4"/>
      <c r="Q54" s="4" t="s">
        <v>5</v>
      </c>
      <c r="R54" s="4"/>
      <c r="S54" s="4"/>
      <c r="T54" s="4"/>
      <c r="U54" s="4" t="s">
        <v>5</v>
      </c>
      <c r="V54" s="4"/>
      <c r="W54" s="4"/>
      <c r="X54" s="4" t="str">
        <f>IF(P54="","",IF(P54=R54,"1",IF(P54&gt;R54,"2","0")))</f>
        <v/>
      </c>
      <c r="Y54" s="4" t="s">
        <v>5</v>
      </c>
      <c r="Z54" s="4" t="str">
        <f>IF(R54="","",IF(P54=R54,"1",IF(P54&lt;R54,"2","0")))</f>
        <v/>
      </c>
    </row>
    <row r="55" spans="1:26" s="5" customFormat="1" x14ac:dyDescent="0.2">
      <c r="A55" s="36"/>
      <c r="B55" s="65"/>
      <c r="C55" s="9"/>
      <c r="D55" s="15"/>
      <c r="E55" s="9"/>
      <c r="G55" s="9"/>
      <c r="H55" s="9"/>
      <c r="I55" s="9"/>
      <c r="J55" s="9"/>
      <c r="K55" s="9"/>
      <c r="L55" s="9"/>
      <c r="M55" s="9"/>
      <c r="N55" s="9"/>
      <c r="O55" s="9"/>
      <c r="P55" s="4"/>
      <c r="Q55" s="4"/>
      <c r="R55" s="4"/>
      <c r="S55" s="4"/>
      <c r="T55" s="4"/>
      <c r="U55" s="2"/>
      <c r="V55" s="4"/>
      <c r="W55" s="4"/>
      <c r="X55" s="4"/>
      <c r="Y55" s="2"/>
      <c r="Z55" s="4"/>
    </row>
    <row r="56" spans="1:26" s="5" customFormat="1" x14ac:dyDescent="0.2">
      <c r="A56" s="36"/>
      <c r="B56" s="65" t="s">
        <v>89</v>
      </c>
      <c r="C56" s="9" t="str">
        <f>T($C$14)</f>
        <v>TSV Westerstetten</v>
      </c>
      <c r="D56" s="15" t="s">
        <v>15</v>
      </c>
      <c r="E56" s="9" t="str">
        <f>T($C$13)</f>
        <v>NLV Vaihingen</v>
      </c>
      <c r="G56" s="9"/>
      <c r="H56" s="9"/>
      <c r="I56" s="9"/>
      <c r="J56" s="9"/>
      <c r="K56" s="9"/>
      <c r="L56" s="9"/>
      <c r="M56" s="9"/>
      <c r="N56" s="9"/>
      <c r="O56" s="9" t="str">
        <f>T($C$10)</f>
        <v>TG Biberach w.</v>
      </c>
      <c r="P56" s="4"/>
      <c r="Q56" s="4" t="s">
        <v>5</v>
      </c>
      <c r="R56" s="4"/>
      <c r="S56" s="4"/>
      <c r="T56" s="4"/>
      <c r="U56" s="4" t="s">
        <v>5</v>
      </c>
      <c r="V56" s="4"/>
      <c r="W56" s="4"/>
      <c r="X56" s="4" t="str">
        <f>IF(P56="","",IF(P56=R56,"1",IF(P56&gt;R56,"2","0")))</f>
        <v/>
      </c>
      <c r="Y56" s="4" t="s">
        <v>5</v>
      </c>
      <c r="Z56" s="4" t="str">
        <f>IF(R56="","",IF(P56=R56,"1",IF(P56&lt;R56,"2","0")))</f>
        <v/>
      </c>
    </row>
    <row r="57" spans="1:26" s="5" customFormat="1" x14ac:dyDescent="0.2">
      <c r="A57"/>
      <c r="B57" s="65" t="s">
        <v>90</v>
      </c>
      <c r="C57" s="9" t="str">
        <f>T($C$11)</f>
        <v>TV Stammheim</v>
      </c>
      <c r="D57" s="15" t="s">
        <v>15</v>
      </c>
      <c r="E57" s="9" t="str">
        <f>T($C$9)</f>
        <v>TG Biberach m.</v>
      </c>
      <c r="G57" s="9"/>
      <c r="H57" s="9"/>
      <c r="I57" s="9"/>
      <c r="J57" s="9"/>
      <c r="K57" s="9"/>
      <c r="L57" s="9"/>
      <c r="M57" s="9"/>
      <c r="N57" s="9"/>
      <c r="O57" s="316" t="str">
        <f>T($C$12)</f>
        <v>TV Stammheim 2</v>
      </c>
      <c r="P57" s="4"/>
      <c r="Q57" s="4" t="s">
        <v>5</v>
      </c>
      <c r="R57" s="4"/>
      <c r="S57" s="4"/>
      <c r="T57" s="4"/>
      <c r="U57" s="4" t="s">
        <v>5</v>
      </c>
      <c r="V57" s="4"/>
      <c r="W57" s="4"/>
      <c r="X57" s="4" t="str">
        <f>IF(P57="","",IF(P57=R57,"1",IF(P57&gt;R57,"2","0")))</f>
        <v/>
      </c>
      <c r="Y57" s="4" t="s">
        <v>5</v>
      </c>
      <c r="Z57" s="4" t="str">
        <f>IF(R57="","",IF(P57=R57,"1",IF(P57&lt;R57,"2","0")))</f>
        <v/>
      </c>
    </row>
    <row r="58" spans="1:26" s="5" customFormat="1" x14ac:dyDescent="0.2">
      <c r="A58"/>
      <c r="B58" s="66"/>
      <c r="C58" s="9"/>
      <c r="D58" s="15"/>
      <c r="E58" s="9"/>
      <c r="G58" s="9"/>
      <c r="H58" s="9"/>
      <c r="I58" s="9"/>
      <c r="J58" s="9"/>
      <c r="K58" s="9"/>
      <c r="L58" s="9"/>
      <c r="M58" s="9"/>
      <c r="N58" s="9"/>
      <c r="O58" s="9"/>
      <c r="P58" s="4"/>
      <c r="Q58" s="4"/>
      <c r="R58" s="4"/>
      <c r="S58" s="4"/>
      <c r="T58" s="4"/>
      <c r="U58" s="2"/>
      <c r="V58" s="4"/>
      <c r="W58" s="4"/>
      <c r="X58" s="4"/>
      <c r="Y58" s="2"/>
      <c r="Z58" s="4"/>
    </row>
    <row r="59" spans="1:26" s="5" customFormat="1" x14ac:dyDescent="0.2">
      <c r="A59" s="36"/>
      <c r="B59" s="65" t="s">
        <v>89</v>
      </c>
      <c r="C59" s="9" t="str">
        <f>T($C$12)</f>
        <v>TV Stammheim 2</v>
      </c>
      <c r="D59" s="15" t="s">
        <v>15</v>
      </c>
      <c r="E59" s="9" t="str">
        <f>T($C$14)</f>
        <v>TSV Westerstetten</v>
      </c>
      <c r="G59" s="9"/>
      <c r="H59" s="9"/>
      <c r="I59" s="9"/>
      <c r="J59" s="9"/>
      <c r="K59" s="9"/>
      <c r="L59" s="9"/>
      <c r="M59" s="9"/>
      <c r="N59" s="9"/>
      <c r="O59" s="316" t="str">
        <f>T($C$9)</f>
        <v>TG Biberach m.</v>
      </c>
      <c r="P59" s="4"/>
      <c r="Q59" s="4" t="s">
        <v>5</v>
      </c>
      <c r="R59" s="4"/>
      <c r="S59" s="4"/>
      <c r="T59" s="4"/>
      <c r="U59" s="4" t="s">
        <v>5</v>
      </c>
      <c r="V59" s="4"/>
      <c r="W59" s="4"/>
      <c r="X59" s="4" t="str">
        <f>IF(P59="","",IF(P59=R59,"1",IF(P59&gt;R59,"2","0")))</f>
        <v/>
      </c>
      <c r="Y59" s="4" t="s">
        <v>5</v>
      </c>
      <c r="Z59" s="4" t="str">
        <f>IF(R59="","",IF(P59=R59,"1",IF(P59&lt;R59,"2","0")))</f>
        <v/>
      </c>
    </row>
    <row r="60" spans="1:26" s="5" customFormat="1" x14ac:dyDescent="0.2">
      <c r="A60" s="36"/>
      <c r="B60" s="65" t="s">
        <v>90</v>
      </c>
      <c r="C60" s="9" t="str">
        <f>T($C$13)</f>
        <v>NLV Vaihingen</v>
      </c>
      <c r="D60" s="15" t="s">
        <v>15</v>
      </c>
      <c r="E60" s="9" t="str">
        <f>T($C$10)</f>
        <v>TG Biberach w.</v>
      </c>
      <c r="G60" s="9"/>
      <c r="H60" s="9"/>
      <c r="I60" s="9"/>
      <c r="J60" s="9"/>
      <c r="K60" s="9"/>
      <c r="L60" s="9"/>
      <c r="M60" s="9"/>
      <c r="N60" s="9"/>
      <c r="O60" s="9" t="str">
        <f>T($C$11)</f>
        <v>TV Stammheim</v>
      </c>
      <c r="P60" s="4"/>
      <c r="Q60" s="4" t="s">
        <v>5</v>
      </c>
      <c r="R60" s="4"/>
      <c r="S60" s="4"/>
      <c r="T60" s="4"/>
      <c r="U60" s="4" t="s">
        <v>5</v>
      </c>
      <c r="V60" s="4"/>
      <c r="W60" s="4"/>
      <c r="X60" s="4" t="str">
        <f>IF(P60="","",IF(P60=R60,"1",IF(P60&gt;R60,"2","0")))</f>
        <v/>
      </c>
      <c r="Y60" s="4" t="s">
        <v>5</v>
      </c>
      <c r="Z60" s="4" t="str">
        <f>IF(R60="","",IF(P60=R60,"1",IF(P60&lt;R60,"2","0")))</f>
        <v/>
      </c>
    </row>
    <row r="62" spans="1:26" x14ac:dyDescent="0.2">
      <c r="A62" s="36"/>
      <c r="B62" s="65" t="s">
        <v>89</v>
      </c>
      <c r="C62" s="1" t="str">
        <f>T($C$9)</f>
        <v>TG Biberach m.</v>
      </c>
      <c r="D62" s="15" t="s">
        <v>15</v>
      </c>
      <c r="E62" s="1" t="str">
        <f>T($C$14)</f>
        <v>TSV Westerstetten</v>
      </c>
      <c r="G62" s="1"/>
      <c r="H62" s="1"/>
      <c r="I62" s="1"/>
      <c r="J62" s="1"/>
      <c r="K62" s="1"/>
      <c r="L62" s="1"/>
      <c r="M62" s="1"/>
      <c r="N62" s="1"/>
      <c r="O62" s="316" t="str">
        <f>T($C$12)</f>
        <v>TV Stammheim 2</v>
      </c>
      <c r="P62" s="4"/>
      <c r="Q62" s="4" t="s">
        <v>5</v>
      </c>
      <c r="R62" s="4"/>
      <c r="S62" s="4"/>
      <c r="T62" s="4"/>
      <c r="U62" s="4" t="s">
        <v>5</v>
      </c>
      <c r="V62" s="4"/>
      <c r="W62" s="4"/>
      <c r="X62" s="4" t="str">
        <f>IF(P62="","",IF(P62=R62,"1",IF(P62&gt;R62,"2","0")))</f>
        <v/>
      </c>
      <c r="Y62" s="4" t="s">
        <v>5</v>
      </c>
      <c r="Z62" s="4" t="str">
        <f>IF(R62="","",IF(P62=R62,"1",IF(P62&lt;R62,"2","0")))</f>
        <v/>
      </c>
    </row>
    <row r="63" spans="1:26" s="5" customFormat="1" x14ac:dyDescent="0.2">
      <c r="A63" s="36"/>
      <c r="B63" s="65" t="s">
        <v>90</v>
      </c>
      <c r="C63" s="9" t="str">
        <f>T($C$11)</f>
        <v>TV Stammheim</v>
      </c>
      <c r="D63" s="15" t="s">
        <v>15</v>
      </c>
      <c r="E63" s="9" t="str">
        <f>T($C$10)</f>
        <v>TG Biberach w.</v>
      </c>
      <c r="G63" s="9"/>
      <c r="H63" s="9"/>
      <c r="I63" s="9"/>
      <c r="J63" s="9"/>
      <c r="K63" s="9"/>
      <c r="L63" s="9"/>
      <c r="M63" s="9"/>
      <c r="N63" s="9"/>
      <c r="O63" s="9" t="str">
        <f>T($C$13)</f>
        <v>NLV Vaihingen</v>
      </c>
      <c r="P63" s="4"/>
      <c r="Q63" s="4" t="s">
        <v>5</v>
      </c>
      <c r="R63" s="4"/>
      <c r="S63" s="4"/>
      <c r="T63" s="4"/>
      <c r="U63" s="4" t="s">
        <v>5</v>
      </c>
      <c r="V63" s="4"/>
      <c r="W63" s="4"/>
      <c r="X63" s="4" t="str">
        <f>IF(P63="","",IF(P63=R63,"1",IF(P63&gt;R63,"2","0")))</f>
        <v/>
      </c>
      <c r="Y63" s="4" t="s">
        <v>5</v>
      </c>
      <c r="Z63" s="4" t="str">
        <f>IF(R63="","",IF(P63=R63,"1",IF(P63&lt;R63,"2","0")))</f>
        <v/>
      </c>
    </row>
    <row r="64" spans="1:26" s="5" customFormat="1" x14ac:dyDescent="0.2">
      <c r="A64" s="36"/>
      <c r="B64" s="65"/>
      <c r="C64" s="9"/>
      <c r="D64" s="15"/>
      <c r="E64" s="9"/>
      <c r="G64" s="9"/>
      <c r="H64" s="9"/>
      <c r="I64" s="9"/>
      <c r="J64" s="9"/>
      <c r="K64" s="9"/>
      <c r="L64" s="9"/>
      <c r="M64" s="9"/>
      <c r="N64" s="9"/>
      <c r="O64" s="9"/>
      <c r="P64" s="4"/>
      <c r="Q64" s="4"/>
      <c r="R64" s="4"/>
      <c r="S64" s="4"/>
      <c r="T64" s="4"/>
      <c r="U64" s="2"/>
      <c r="V64" s="4"/>
      <c r="W64" s="4"/>
      <c r="X64" s="4"/>
      <c r="Y64" s="2"/>
      <c r="Z64" s="4"/>
    </row>
    <row r="65" spans="1:29" x14ac:dyDescent="0.2">
      <c r="A65" s="36"/>
      <c r="B65" s="65" t="s">
        <v>89</v>
      </c>
      <c r="C65" s="1" t="str">
        <f>T($C$13)</f>
        <v>NLV Vaihingen</v>
      </c>
      <c r="D65" s="15" t="s">
        <v>15</v>
      </c>
      <c r="E65" s="1" t="str">
        <f>T($C$12)</f>
        <v>TV Stammheim 2</v>
      </c>
      <c r="G65" s="1"/>
      <c r="H65" s="1"/>
      <c r="I65" s="1"/>
      <c r="J65" s="1"/>
      <c r="K65" s="1"/>
      <c r="L65" s="1"/>
      <c r="M65" s="1"/>
      <c r="N65" s="1"/>
      <c r="O65" s="316" t="str">
        <f>T($C$9)</f>
        <v>TG Biberach m.</v>
      </c>
      <c r="P65" s="4"/>
      <c r="Q65" s="4" t="s">
        <v>5</v>
      </c>
      <c r="R65" s="4"/>
      <c r="S65" s="4"/>
      <c r="T65" s="4"/>
      <c r="U65" s="4" t="s">
        <v>5</v>
      </c>
      <c r="V65" s="4"/>
      <c r="W65" s="4"/>
      <c r="X65" s="4" t="str">
        <f>IF(P65="","",IF(P65=R65,"1",IF(P65&gt;R65,"2","0")))</f>
        <v/>
      </c>
      <c r="Y65" s="4" t="s">
        <v>5</v>
      </c>
      <c r="Z65" s="4" t="str">
        <f>IF(R65="","",IF(P65=R65,"1",IF(P65&lt;R65,"2","0")))</f>
        <v/>
      </c>
    </row>
    <row r="66" spans="1:29" s="4" customFormat="1" x14ac:dyDescent="0.2">
      <c r="A66" s="36"/>
      <c r="B66" s="65" t="s">
        <v>90</v>
      </c>
      <c r="C66" s="9" t="str">
        <f>T($C$14)</f>
        <v>TSV Westerstetten</v>
      </c>
      <c r="D66" s="15" t="s">
        <v>15</v>
      </c>
      <c r="E66" s="9" t="str">
        <f>T($C$11)</f>
        <v>TV Stammheim</v>
      </c>
      <c r="G66" s="9"/>
      <c r="H66" s="9"/>
      <c r="I66" s="9"/>
      <c r="J66" s="9"/>
      <c r="K66" s="9"/>
      <c r="L66" s="9"/>
      <c r="M66" s="9"/>
      <c r="N66" s="9"/>
      <c r="O66" s="9" t="str">
        <f>T($C$10)</f>
        <v>TG Biberach w.</v>
      </c>
      <c r="Q66" s="4" t="s">
        <v>5</v>
      </c>
      <c r="U66" s="4" t="s">
        <v>5</v>
      </c>
      <c r="X66" s="4" t="str">
        <f>IF(P66="","",IF(P66=R66,"1",IF(P66&gt;R66,"2","0")))</f>
        <v/>
      </c>
      <c r="Y66" s="4" t="s">
        <v>5</v>
      </c>
      <c r="Z66" s="4" t="str">
        <f>IF(R66="","",IF(P66=R66,"1",IF(P66&lt;R66,"2","0")))</f>
        <v/>
      </c>
    </row>
    <row r="67" spans="1:29" s="4" customFormat="1" x14ac:dyDescent="0.2">
      <c r="A67" s="36"/>
      <c r="B67" s="65"/>
      <c r="C67" s="9"/>
      <c r="D67" s="15"/>
      <c r="E67" s="9"/>
      <c r="G67" s="9"/>
      <c r="H67" s="9"/>
      <c r="I67" s="9"/>
      <c r="J67" s="9"/>
      <c r="K67" s="9"/>
      <c r="L67" s="9"/>
      <c r="M67" s="9"/>
      <c r="N67" s="9"/>
      <c r="O67" s="9"/>
      <c r="U67" s="2"/>
      <c r="Y67" s="2"/>
    </row>
    <row r="68" spans="1:29" s="3" customFormat="1" x14ac:dyDescent="0.2">
      <c r="A68" s="36"/>
      <c r="B68" s="65" t="s">
        <v>89</v>
      </c>
      <c r="C68" s="9" t="str">
        <f>T($C$9)</f>
        <v>TG Biberach m.</v>
      </c>
      <c r="D68" s="15" t="s">
        <v>15</v>
      </c>
      <c r="E68" s="9" t="str">
        <f>T($C$13)</f>
        <v>NLV Vaihingen</v>
      </c>
      <c r="G68" s="9"/>
      <c r="H68" s="9"/>
      <c r="I68" s="9"/>
      <c r="J68" s="9"/>
      <c r="K68" s="9"/>
      <c r="L68" s="9"/>
      <c r="M68" s="9"/>
      <c r="N68" s="9"/>
      <c r="O68" s="9" t="str">
        <f>T($C$11)</f>
        <v>TV Stammheim</v>
      </c>
      <c r="P68" s="4"/>
      <c r="Q68" s="4" t="s">
        <v>5</v>
      </c>
      <c r="R68" s="4"/>
      <c r="S68" s="4"/>
      <c r="T68" s="4"/>
      <c r="U68" s="4" t="s">
        <v>5</v>
      </c>
      <c r="V68" s="4"/>
      <c r="W68" s="4"/>
      <c r="X68" s="4" t="str">
        <f>IF(P68="","",IF(P68=R68,"1",IF(P68&gt;R68,"2","0")))</f>
        <v/>
      </c>
      <c r="Y68" s="4" t="s">
        <v>5</v>
      </c>
      <c r="Z68" s="4" t="str">
        <f>IF(R68="","",IF(P68=R68,"1",IF(P68&lt;R68,"2","0")))</f>
        <v/>
      </c>
    </row>
    <row r="69" spans="1:29" x14ac:dyDescent="0.2">
      <c r="A69" s="36"/>
      <c r="B69" s="65" t="s">
        <v>90</v>
      </c>
      <c r="C69" s="1" t="str">
        <f>T($C$10)</f>
        <v>TG Biberach w.</v>
      </c>
      <c r="D69" s="15" t="s">
        <v>15</v>
      </c>
      <c r="E69" s="1" t="str">
        <f>T($C$12)</f>
        <v>TV Stammheim 2</v>
      </c>
      <c r="G69" s="1"/>
      <c r="H69" s="1"/>
      <c r="I69" s="1"/>
      <c r="J69" s="1"/>
      <c r="K69" s="1"/>
      <c r="L69" s="1"/>
      <c r="M69" s="1"/>
      <c r="N69" s="1"/>
      <c r="O69" s="316" t="str">
        <f>T($C$14)</f>
        <v>TSV Westerstetten</v>
      </c>
      <c r="P69" s="4"/>
      <c r="Q69" s="4" t="s">
        <v>5</v>
      </c>
      <c r="R69" s="4"/>
      <c r="S69" s="4"/>
      <c r="T69" s="4"/>
      <c r="U69" s="4" t="s">
        <v>5</v>
      </c>
      <c r="V69" s="4"/>
      <c r="W69" s="4"/>
      <c r="X69" s="4" t="str">
        <f>IF(P69="","",IF(P69=R69,"1",IF(P69&gt;R69,"2","0")))</f>
        <v/>
      </c>
      <c r="Y69" s="4" t="s">
        <v>5</v>
      </c>
      <c r="Z69" s="4" t="str">
        <f>IF(R69="","",IF(P69=R69,"1",IF(P69&lt;R69,"2","0")))</f>
        <v/>
      </c>
    </row>
    <row r="71" spans="1:29" x14ac:dyDescent="0.2">
      <c r="A71" s="36"/>
      <c r="B71" s="65" t="s">
        <v>89</v>
      </c>
      <c r="C71" s="1" t="str">
        <f>T($C$11)</f>
        <v>TV Stammheim</v>
      </c>
      <c r="D71" s="15" t="s">
        <v>15</v>
      </c>
      <c r="E71" s="1" t="str">
        <f>T($C$13)</f>
        <v>NLV Vaihingen</v>
      </c>
      <c r="G71" s="1"/>
      <c r="H71" s="1"/>
      <c r="I71" s="1"/>
      <c r="J71" s="1"/>
      <c r="K71" s="1"/>
      <c r="L71" s="1"/>
      <c r="M71" s="1"/>
      <c r="N71" s="1"/>
      <c r="O71" s="316" t="str">
        <f>T($C$9)</f>
        <v>TG Biberach m.</v>
      </c>
      <c r="P71" s="4"/>
      <c r="Q71" s="4" t="s">
        <v>5</v>
      </c>
      <c r="R71" s="4"/>
      <c r="S71" s="4"/>
      <c r="T71" s="4"/>
      <c r="U71" s="4" t="s">
        <v>5</v>
      </c>
      <c r="V71" s="4"/>
      <c r="W71" s="4"/>
      <c r="X71" s="4" t="str">
        <f>IF(P71="","",IF(P71=R71,"1",IF(P71&gt;R71,"2","0")))</f>
        <v/>
      </c>
      <c r="Y71" s="4" t="s">
        <v>5</v>
      </c>
      <c r="Z71" s="4" t="str">
        <f>IF(R71="","",IF(P71=R71,"1",IF(P71&lt;R71,"2","0")))</f>
        <v/>
      </c>
    </row>
    <row r="72" spans="1:29" x14ac:dyDescent="0.2">
      <c r="A72" s="36"/>
      <c r="B72" s="65" t="s">
        <v>90</v>
      </c>
      <c r="C72" s="1" t="str">
        <f>T($C$14)</f>
        <v>TSV Westerstetten</v>
      </c>
      <c r="D72" s="15" t="s">
        <v>15</v>
      </c>
      <c r="E72" s="1" t="str">
        <f>T($C$10)</f>
        <v>TG Biberach w.</v>
      </c>
      <c r="G72" s="1"/>
      <c r="H72" s="1"/>
      <c r="I72" s="1"/>
      <c r="J72" s="1"/>
      <c r="K72" s="1"/>
      <c r="L72" s="1"/>
      <c r="M72" s="1"/>
      <c r="N72" s="1"/>
      <c r="O72" s="316" t="str">
        <f>T($C$12)</f>
        <v>TV Stammheim 2</v>
      </c>
      <c r="P72" s="4"/>
      <c r="Q72" s="4" t="s">
        <v>5</v>
      </c>
      <c r="R72" s="4"/>
      <c r="S72" s="4"/>
      <c r="T72" s="4"/>
      <c r="U72" s="4" t="s">
        <v>5</v>
      </c>
      <c r="V72" s="4"/>
      <c r="W72" s="4"/>
      <c r="X72" s="4" t="str">
        <f>IF(P72="","",IF(P72=R72,"1",IF(P72&gt;R72,"2","0")))</f>
        <v/>
      </c>
      <c r="Y72" s="4" t="s">
        <v>5</v>
      </c>
      <c r="Z72" s="4" t="str">
        <f>IF(R72="","",IF(P72=R72,"1",IF(P72&lt;R72,"2","0")))</f>
        <v/>
      </c>
    </row>
    <row r="73" spans="1:29" x14ac:dyDescent="0.2">
      <c r="A73" s="36"/>
      <c r="B73" s="65"/>
      <c r="C73" s="1"/>
      <c r="D73" s="15"/>
      <c r="E73" s="1"/>
      <c r="G73" s="1"/>
      <c r="H73" s="1"/>
      <c r="I73" s="1"/>
      <c r="J73" s="1"/>
      <c r="K73" s="1"/>
      <c r="L73" s="1"/>
      <c r="M73" s="1"/>
      <c r="N73" s="1"/>
      <c r="O73" s="316"/>
      <c r="Q73" s="4"/>
      <c r="S73" s="4"/>
      <c r="T73" s="4"/>
      <c r="V73" s="4"/>
      <c r="W73" s="4"/>
      <c r="X73" s="4"/>
      <c r="Z73" s="4"/>
    </row>
    <row r="74" spans="1:29" s="5" customFormat="1" x14ac:dyDescent="0.2">
      <c r="A74" s="36"/>
      <c r="B74" s="65" t="s">
        <v>89</v>
      </c>
      <c r="C74" s="9" t="str">
        <f>T($C$9)</f>
        <v>TG Biberach m.</v>
      </c>
      <c r="D74" s="15" t="s">
        <v>15</v>
      </c>
      <c r="E74" s="9" t="str">
        <f>T($C$12)</f>
        <v>TV Stammheim 2</v>
      </c>
      <c r="G74" s="9"/>
      <c r="H74" s="9"/>
      <c r="I74" s="9"/>
      <c r="J74" s="9"/>
      <c r="K74" s="9"/>
      <c r="L74" s="9"/>
      <c r="M74" s="9"/>
      <c r="N74" s="9"/>
      <c r="O74" s="9" t="str">
        <f>T($C$10)</f>
        <v>TG Biberach w.</v>
      </c>
      <c r="P74" s="4"/>
      <c r="Q74" s="4" t="s">
        <v>5</v>
      </c>
      <c r="R74" s="4"/>
      <c r="S74" s="4"/>
      <c r="T74" s="4"/>
      <c r="U74" s="4" t="s">
        <v>5</v>
      </c>
      <c r="V74" s="4"/>
      <c r="W74" s="4"/>
      <c r="X74" s="4" t="str">
        <f>IF(P74="","",IF(P74=R74,"1",IF(P74&gt;R74,"2","0")))</f>
        <v/>
      </c>
      <c r="Y74" s="4" t="s">
        <v>5</v>
      </c>
      <c r="Z74" s="4" t="str">
        <f>IF(R74="","",IF(P74=R74,"1",IF(P74&lt;R74,"2","0")))</f>
        <v/>
      </c>
    </row>
    <row r="76" spans="1:29" s="5" customFormat="1" x14ac:dyDescent="0.2">
      <c r="A76" s="36"/>
      <c r="B76" s="65"/>
      <c r="C76" s="9"/>
      <c r="D76" s="15"/>
      <c r="E76" s="9"/>
      <c r="F76" s="9"/>
      <c r="G76" s="9"/>
      <c r="H76" s="9"/>
      <c r="I76" s="9"/>
      <c r="J76" s="9"/>
      <c r="K76" s="9"/>
      <c r="L76" s="9"/>
      <c r="M76" s="9"/>
      <c r="N76" s="9"/>
      <c r="O76" s="9"/>
      <c r="P76" s="4"/>
      <c r="Q76" s="4"/>
      <c r="R76" s="4"/>
      <c r="S76" s="4"/>
      <c r="T76" s="4"/>
      <c r="U76" s="2"/>
      <c r="V76" s="4"/>
      <c r="W76" s="4"/>
      <c r="X76" s="4"/>
      <c r="Y76" s="2"/>
      <c r="Z76" s="4"/>
    </row>
    <row r="77" spans="1:29" s="5" customFormat="1" ht="13.5" thickBot="1" x14ac:dyDescent="0.25">
      <c r="A77" s="36" t="s">
        <v>16</v>
      </c>
      <c r="B77" s="65"/>
      <c r="C77" s="9"/>
      <c r="D77" s="15"/>
      <c r="E77" s="9"/>
      <c r="F77" s="9"/>
      <c r="G77" s="9"/>
      <c r="H77" s="9"/>
      <c r="I77" s="9"/>
      <c r="J77" s="9"/>
      <c r="K77" s="9"/>
      <c r="L77" s="9"/>
      <c r="M77" s="9"/>
      <c r="N77" s="9"/>
      <c r="O77" s="9"/>
      <c r="P77" s="4"/>
      <c r="Q77" s="4" t="s">
        <v>12</v>
      </c>
      <c r="R77" s="4"/>
      <c r="S77" s="4"/>
      <c r="T77" s="4"/>
      <c r="U77" s="2" t="s">
        <v>4</v>
      </c>
      <c r="V77" s="4"/>
      <c r="W77" s="4"/>
      <c r="X77" s="4"/>
      <c r="Y77" s="2"/>
      <c r="Z77" s="4"/>
      <c r="AA77" s="4"/>
      <c r="AB77" s="2"/>
      <c r="AC77" s="4"/>
    </row>
    <row r="78" spans="1:29" x14ac:dyDescent="0.2">
      <c r="A78" s="2"/>
      <c r="C78" t="str">
        <f>T($C$9)</f>
        <v>TG Biberach m.</v>
      </c>
      <c r="E78" s="225"/>
      <c r="F78" s="226"/>
      <c r="G78" s="226"/>
      <c r="H78" s="226"/>
      <c r="I78" s="227"/>
      <c r="J78" s="206"/>
      <c r="K78" s="207"/>
      <c r="L78" s="207"/>
      <c r="M78" s="207"/>
      <c r="N78" s="208"/>
      <c r="P78" s="2">
        <f>SUM(P18+P22+R27+R33+R39+R53+R57+P62+P68+P74)</f>
        <v>0</v>
      </c>
      <c r="Q78" s="2" t="s">
        <v>5</v>
      </c>
      <c r="R78" s="2">
        <f>SUM(R18+R22+P27+P33+P39+P53+P57+R62+R68+R74)</f>
        <v>0</v>
      </c>
      <c r="T78" s="2">
        <f>SUM(T18+T22+V27+V33+V39+V53+V57+T62+T68+T74)</f>
        <v>0</v>
      </c>
      <c r="U78" s="2" t="s">
        <v>5</v>
      </c>
      <c r="V78" s="2">
        <f>SUM(V18+V22+T27+T33+T39+T53+T57+V62+V68+V74)</f>
        <v>0</v>
      </c>
      <c r="AA78" s="2"/>
      <c r="AB78" s="2"/>
      <c r="AC78" s="2"/>
    </row>
    <row r="79" spans="1:29" x14ac:dyDescent="0.2">
      <c r="A79" s="36"/>
      <c r="B79" s="65"/>
      <c r="C79" s="1" t="str">
        <f>T($C$10)</f>
        <v>TG Biberach w.</v>
      </c>
      <c r="D79" s="40"/>
      <c r="E79" s="228"/>
      <c r="F79" s="229"/>
      <c r="G79" s="229"/>
      <c r="H79" s="229"/>
      <c r="I79" s="230"/>
      <c r="J79" s="209"/>
      <c r="K79" s="210"/>
      <c r="L79" s="210"/>
      <c r="M79" s="211"/>
      <c r="N79" s="212"/>
      <c r="O79" s="1"/>
      <c r="P79" s="2">
        <f>SUM(R18+P25+P28+R34+P37+P53+R60+R63+P69+R72)</f>
        <v>0</v>
      </c>
      <c r="Q79" s="4" t="s">
        <v>5</v>
      </c>
      <c r="R79" s="2">
        <f>SUM(P18+R25+R28+P34+R37+R53+P60+P63+R69+P72)</f>
        <v>0</v>
      </c>
      <c r="S79" s="14"/>
      <c r="T79" s="2">
        <f>SUM(V18+T25+T28+V34+T37+T53+V60+V63+T69+V72)</f>
        <v>0</v>
      </c>
      <c r="U79" s="4" t="s">
        <v>5</v>
      </c>
      <c r="V79" s="2">
        <f>SUM(T18+V25+V28+T34+V37+V53+T60+T63+V69+T72)</f>
        <v>0</v>
      </c>
      <c r="W79" s="14"/>
      <c r="Y79" s="4"/>
      <c r="AA79" s="2"/>
      <c r="AB79" s="4"/>
      <c r="AC79" s="2"/>
    </row>
    <row r="80" spans="1:29" s="5" customFormat="1" x14ac:dyDescent="0.2">
      <c r="A80" s="36"/>
      <c r="B80" s="65"/>
      <c r="C80" s="9" t="str">
        <f>T($C$11)</f>
        <v>TV Stammheim</v>
      </c>
      <c r="D80" s="15"/>
      <c r="E80" s="231"/>
      <c r="F80" s="232"/>
      <c r="G80" s="232"/>
      <c r="H80" s="232"/>
      <c r="I80" s="233"/>
      <c r="J80" s="213"/>
      <c r="K80" s="214"/>
      <c r="L80" s="214"/>
      <c r="M80" s="215"/>
      <c r="N80" s="216"/>
      <c r="O80" s="9"/>
      <c r="P80" s="4">
        <f>SUM(P19+R22+R28+P31+R36+R54+P57+P63+R66+P71)</f>
        <v>0</v>
      </c>
      <c r="Q80" s="4" t="s">
        <v>5</v>
      </c>
      <c r="R80" s="4">
        <f>SUM(R19+P22+P28+R31+P36+P54+R57+R63+P66+R71)</f>
        <v>0</v>
      </c>
      <c r="S80" s="4"/>
      <c r="T80" s="4">
        <f>SUM(T19+V22+V28+T31+V36+V54+T57+T63+V66+T71)</f>
        <v>0</v>
      </c>
      <c r="U80" s="4" t="s">
        <v>5</v>
      </c>
      <c r="V80" s="4">
        <f>SUM(V19+T22+T28+V31+T36+T54+V57+V63+T66+V71)</f>
        <v>0</v>
      </c>
      <c r="W80" s="4"/>
      <c r="X80" s="4"/>
      <c r="Y80" s="4"/>
      <c r="Z80" s="4"/>
      <c r="AA80" s="4"/>
      <c r="AB80" s="4"/>
      <c r="AC80" s="4"/>
    </row>
    <row r="81" spans="1:29" x14ac:dyDescent="0.2">
      <c r="A81" s="36"/>
      <c r="B81" s="65"/>
      <c r="C81" s="1" t="str">
        <f>T($C$12)</f>
        <v>TV Stammheim 2</v>
      </c>
      <c r="D81" s="40"/>
      <c r="E81" s="228"/>
      <c r="F81" s="229"/>
      <c r="G81" s="229"/>
      <c r="H81" s="229"/>
      <c r="I81" s="230"/>
      <c r="J81" s="209"/>
      <c r="K81" s="211"/>
      <c r="L81" s="210"/>
      <c r="M81" s="210"/>
      <c r="N81" s="212"/>
      <c r="O81" s="1"/>
      <c r="P81" s="2">
        <f>SUM(R19+R24+P30+P34+P39+P54+P59+R65+R69+R74)</f>
        <v>0</v>
      </c>
      <c r="Q81" s="4" t="s">
        <v>5</v>
      </c>
      <c r="R81" s="2">
        <f>SUM(P19+P24+R30+R34+R39+R54+R59+P65+P69+P74)</f>
        <v>0</v>
      </c>
      <c r="S81" s="4"/>
      <c r="T81" s="2">
        <f>SUM(V19+V24+T30+T34+T39+T54+T59+V65+V69+V74)</f>
        <v>0</v>
      </c>
      <c r="U81" s="4" t="s">
        <v>5</v>
      </c>
      <c r="V81" s="2">
        <f>SUM(T19+T24+V30+V34+V39+V54+V59+T65+T69+T74)</f>
        <v>0</v>
      </c>
      <c r="W81" s="4"/>
      <c r="Y81" s="4"/>
      <c r="AA81" s="2"/>
      <c r="AB81" s="4"/>
      <c r="AC81" s="2"/>
    </row>
    <row r="82" spans="1:29" x14ac:dyDescent="0.2">
      <c r="A82" s="36"/>
      <c r="B82" s="65"/>
      <c r="C82" t="str">
        <f>T($C$13)</f>
        <v>NLV Vaihingen</v>
      </c>
      <c r="E82" s="234"/>
      <c r="F82" s="235"/>
      <c r="G82" s="235"/>
      <c r="H82" s="235"/>
      <c r="I82" s="236"/>
      <c r="J82" s="217"/>
      <c r="K82" s="218"/>
      <c r="L82" s="218"/>
      <c r="M82" s="219"/>
      <c r="N82" s="220"/>
      <c r="P82" s="2">
        <f>SUM(P21+R25+R30+P33+P36+R56+P60+P65+R68+R71)</f>
        <v>0</v>
      </c>
      <c r="Q82" s="2" t="s">
        <v>5</v>
      </c>
      <c r="R82" s="2">
        <f>SUM(R21+P25+P30+R33+R36+P56+R60+R65+P68+P71)</f>
        <v>0</v>
      </c>
      <c r="T82" s="2">
        <f>SUM(T21+V25+V30+T33+T36+V56+T60+T65+V68+V71)</f>
        <v>0</v>
      </c>
      <c r="U82" s="2" t="s">
        <v>5</v>
      </c>
      <c r="V82" s="2">
        <f>SUM(V21+T25+T30+V33+V36+T56+V60+V65+T68+T71)</f>
        <v>0</v>
      </c>
      <c r="AA82" s="2"/>
      <c r="AB82" s="2"/>
      <c r="AC82" s="2"/>
    </row>
    <row r="83" spans="1:29" s="4" customFormat="1" ht="13.5" thickBot="1" x14ac:dyDescent="0.25">
      <c r="A83" s="36"/>
      <c r="B83" s="65"/>
      <c r="C83" s="9" t="str">
        <f>T($C$14)</f>
        <v>TSV Westerstetten</v>
      </c>
      <c r="D83" s="15"/>
      <c r="E83" s="237"/>
      <c r="F83" s="238"/>
      <c r="G83" s="238"/>
      <c r="H83" s="238"/>
      <c r="I83" s="239"/>
      <c r="J83" s="221"/>
      <c r="K83" s="222"/>
      <c r="L83" s="222"/>
      <c r="M83" s="223"/>
      <c r="N83" s="224"/>
      <c r="O83" s="9"/>
      <c r="P83" s="4">
        <f>SUM(R21+P24+P27+R31+R37+P56+R59+R62+P66+P72)</f>
        <v>0</v>
      </c>
      <c r="Q83" s="4" t="s">
        <v>5</v>
      </c>
      <c r="R83" s="4">
        <f>SUM(P21+R24+R27+P31+P37+R56+P59+P62+R66+R72)</f>
        <v>0</v>
      </c>
      <c r="T83" s="4">
        <f>SUM(V21+T24+T27+V31+V37+T56+V59+V62+T66+T72)</f>
        <v>0</v>
      </c>
      <c r="U83" s="4" t="s">
        <v>5</v>
      </c>
      <c r="V83" s="4">
        <f>SUM(T21+V24+V27+T31+T37+V56+T59+T62+V66+V72)</f>
        <v>0</v>
      </c>
      <c r="AA83" s="201"/>
    </row>
    <row r="84" spans="1:29" s="3" customFormat="1" x14ac:dyDescent="0.2">
      <c r="A84" s="36"/>
      <c r="B84" s="65"/>
      <c r="C84" s="9"/>
      <c r="D84" s="15"/>
      <c r="E84" s="9"/>
      <c r="F84" s="9"/>
      <c r="G84" s="9"/>
      <c r="H84" s="9"/>
      <c r="I84" s="9"/>
      <c r="J84" s="9"/>
      <c r="K84" s="9"/>
      <c r="L84" s="9"/>
      <c r="M84" s="9"/>
      <c r="N84" s="9"/>
      <c r="O84" s="9"/>
      <c r="P84" s="14"/>
      <c r="Q84" s="4"/>
      <c r="R84" s="14"/>
      <c r="S84" s="4"/>
      <c r="T84" s="4"/>
      <c r="U84" s="4"/>
      <c r="V84" s="4"/>
      <c r="W84" s="4"/>
      <c r="X84" s="4"/>
      <c r="Y84" s="4"/>
      <c r="Z84" s="4"/>
    </row>
    <row r="85" spans="1:29" x14ac:dyDescent="0.2">
      <c r="A85" s="36"/>
      <c r="B85" s="65"/>
      <c r="C85" s="1"/>
      <c r="D85" s="40"/>
      <c r="E85" s="1"/>
      <c r="F85" s="1"/>
      <c r="G85" s="1"/>
      <c r="H85" s="1"/>
      <c r="I85" s="1"/>
      <c r="J85" s="1"/>
      <c r="K85" s="1"/>
      <c r="L85" s="1"/>
      <c r="M85" s="1"/>
      <c r="N85" s="1"/>
      <c r="O85" s="1"/>
      <c r="Q85" s="4"/>
      <c r="T85" s="4"/>
      <c r="V85" s="4"/>
      <c r="X85" s="4"/>
      <c r="Z85" s="4"/>
    </row>
    <row r="87" spans="1:29" x14ac:dyDescent="0.2">
      <c r="A87" s="36"/>
      <c r="B87" s="65"/>
      <c r="C87" s="1"/>
      <c r="D87" s="40"/>
      <c r="E87" s="1"/>
      <c r="F87" s="1"/>
      <c r="G87" s="1"/>
      <c r="H87" s="1"/>
      <c r="I87" s="1"/>
      <c r="J87" s="1"/>
      <c r="K87" s="1"/>
      <c r="L87" s="1"/>
      <c r="M87" s="1"/>
      <c r="N87" s="1"/>
      <c r="O87" s="1"/>
      <c r="Q87" s="4"/>
      <c r="S87" s="14"/>
      <c r="T87" s="4"/>
      <c r="V87" s="4"/>
      <c r="W87" s="14"/>
      <c r="X87" s="4"/>
      <c r="Z87" s="4"/>
    </row>
    <row r="88" spans="1:29" x14ac:dyDescent="0.2">
      <c r="A88" s="36"/>
      <c r="B88" s="65"/>
      <c r="C88" s="1"/>
      <c r="D88" s="40"/>
      <c r="E88" s="1"/>
      <c r="F88" s="1"/>
      <c r="G88" s="1"/>
      <c r="H88" s="1"/>
      <c r="I88" s="1"/>
      <c r="J88" s="1"/>
      <c r="K88" s="1"/>
      <c r="L88" s="1"/>
      <c r="M88" s="1"/>
      <c r="N88" s="1"/>
      <c r="O88" s="1"/>
      <c r="Q88" s="4"/>
      <c r="S88" s="4"/>
      <c r="T88" s="4"/>
      <c r="V88" s="4"/>
      <c r="W88" s="4"/>
      <c r="X88" s="4"/>
      <c r="Z88" s="4"/>
    </row>
    <row r="89" spans="1:29" s="5" customFormat="1" x14ac:dyDescent="0.2">
      <c r="A89" s="36"/>
      <c r="B89" s="65"/>
      <c r="C89" s="9"/>
      <c r="D89" s="15"/>
      <c r="E89" s="9"/>
      <c r="F89" s="9"/>
      <c r="G89" s="9"/>
      <c r="H89" s="9"/>
      <c r="I89" s="9"/>
      <c r="J89" s="9"/>
      <c r="K89" s="9"/>
      <c r="L89" s="9"/>
      <c r="M89" s="9"/>
      <c r="N89" s="9"/>
      <c r="O89" s="9"/>
      <c r="P89" s="4"/>
      <c r="Q89" s="4"/>
      <c r="R89" s="4"/>
      <c r="S89" s="4"/>
      <c r="T89" s="4"/>
      <c r="U89" s="2"/>
      <c r="V89" s="4"/>
      <c r="W89" s="4"/>
      <c r="X89" s="4"/>
      <c r="Y89" s="2"/>
      <c r="Z89" s="4"/>
    </row>
    <row r="91" spans="1:29" x14ac:dyDescent="0.2">
      <c r="A91" s="36"/>
      <c r="B91" s="65"/>
      <c r="C91" s="1"/>
      <c r="D91" s="40"/>
      <c r="E91" s="1"/>
      <c r="F91" s="1"/>
      <c r="G91" s="1"/>
      <c r="H91" s="1"/>
      <c r="I91" s="1"/>
      <c r="J91" s="1"/>
      <c r="K91" s="1"/>
      <c r="L91" s="1"/>
      <c r="M91" s="1"/>
      <c r="N91" s="1"/>
      <c r="O91" s="1"/>
      <c r="S91" s="14"/>
      <c r="T91" s="4"/>
      <c r="V91" s="4"/>
      <c r="W91" s="14"/>
      <c r="X91" s="4"/>
      <c r="Z91" s="4"/>
    </row>
    <row r="93" spans="1:29" x14ac:dyDescent="0.2">
      <c r="A93" s="36"/>
      <c r="B93" s="65"/>
      <c r="C93" s="1"/>
      <c r="D93" s="40"/>
      <c r="E93" s="1"/>
      <c r="F93" s="1"/>
      <c r="G93" s="1"/>
      <c r="H93" s="1"/>
      <c r="I93" s="1"/>
      <c r="J93" s="1"/>
      <c r="K93" s="1"/>
      <c r="L93" s="1"/>
      <c r="M93" s="1"/>
      <c r="N93" s="1"/>
      <c r="O93" s="1"/>
      <c r="S93" s="14"/>
      <c r="T93" s="14"/>
      <c r="U93" s="14"/>
      <c r="V93" s="14"/>
      <c r="W93" s="14"/>
      <c r="X93" s="14"/>
      <c r="Y93" s="14"/>
      <c r="Z93" s="14"/>
    </row>
    <row r="94" spans="1:29" s="7" customFormat="1" x14ac:dyDescent="0.2">
      <c r="A94" s="34"/>
      <c r="B94" s="39"/>
      <c r="D94" s="38"/>
      <c r="P94" s="14"/>
      <c r="Q94" s="14"/>
      <c r="R94" s="14"/>
      <c r="S94" s="14"/>
      <c r="T94" s="14"/>
      <c r="U94" s="14"/>
      <c r="V94" s="14"/>
      <c r="W94" s="14"/>
      <c r="X94" s="14"/>
      <c r="Y94" s="14"/>
      <c r="Z94" s="14"/>
    </row>
    <row r="95" spans="1:29" s="7" customFormat="1" x14ac:dyDescent="0.2">
      <c r="A95" s="34"/>
      <c r="B95" s="39"/>
      <c r="D95" s="38"/>
      <c r="P95" s="14"/>
      <c r="Q95" s="14"/>
      <c r="R95" s="14"/>
      <c r="S95" s="14"/>
      <c r="T95" s="14"/>
      <c r="U95" s="14"/>
      <c r="V95" s="14"/>
      <c r="W95" s="14"/>
      <c r="X95" s="14"/>
      <c r="Y95" s="14"/>
      <c r="Z95" s="14"/>
    </row>
    <row r="96" spans="1:29" s="7" customFormat="1" x14ac:dyDescent="0.2">
      <c r="A96" s="34"/>
      <c r="B96" s="39"/>
      <c r="D96" s="38"/>
      <c r="P96" s="14"/>
      <c r="Q96" s="14"/>
      <c r="R96" s="14"/>
      <c r="S96" s="14"/>
      <c r="T96" s="14"/>
      <c r="U96" s="14"/>
      <c r="V96" s="14"/>
      <c r="W96" s="14"/>
      <c r="X96" s="14"/>
      <c r="Y96" s="14"/>
      <c r="Z96" s="14"/>
    </row>
    <row r="97" spans="1:26" s="7" customFormat="1" x14ac:dyDescent="0.2">
      <c r="A97" s="34"/>
      <c r="B97" s="39"/>
      <c r="D97" s="38"/>
      <c r="P97" s="14"/>
      <c r="Q97" s="14"/>
      <c r="R97" s="14"/>
      <c r="S97" s="14"/>
      <c r="T97" s="14"/>
      <c r="U97" s="14"/>
      <c r="V97" s="14"/>
      <c r="W97" s="14"/>
      <c r="X97" s="14"/>
      <c r="Y97" s="14"/>
      <c r="Z97" s="14"/>
    </row>
    <row r="98" spans="1:26" s="7" customFormat="1" x14ac:dyDescent="0.2">
      <c r="A98" s="34"/>
      <c r="B98" s="39"/>
      <c r="D98" s="38"/>
      <c r="P98" s="14"/>
      <c r="Q98" s="14"/>
      <c r="R98" s="14"/>
      <c r="S98" s="14"/>
      <c r="T98" s="14"/>
      <c r="U98" s="14"/>
      <c r="V98" s="14"/>
      <c r="W98" s="14"/>
      <c r="X98" s="14"/>
      <c r="Y98" s="14"/>
      <c r="Z98" s="14"/>
    </row>
    <row r="99" spans="1:26" s="7" customFormat="1" x14ac:dyDescent="0.2">
      <c r="A99" s="34"/>
      <c r="B99" s="39"/>
      <c r="D99" s="38"/>
      <c r="P99" s="14"/>
      <c r="Q99" s="14"/>
      <c r="R99" s="14"/>
      <c r="S99" s="14"/>
      <c r="T99" s="14"/>
      <c r="U99" s="14"/>
      <c r="V99" s="14"/>
      <c r="W99" s="14"/>
      <c r="X99" s="14"/>
      <c r="Y99" s="14"/>
      <c r="Z99" s="14"/>
    </row>
    <row r="100" spans="1:26" s="7" customFormat="1" x14ac:dyDescent="0.2">
      <c r="A100" s="34"/>
      <c r="B100" s="39"/>
      <c r="D100" s="38"/>
      <c r="P100" s="14"/>
      <c r="Q100" s="14"/>
      <c r="R100" s="14"/>
      <c r="S100" s="14"/>
      <c r="T100" s="14"/>
      <c r="U100" s="14"/>
      <c r="V100" s="14"/>
      <c r="W100" s="14"/>
      <c r="X100" s="14"/>
      <c r="Y100" s="14"/>
      <c r="Z100" s="14"/>
    </row>
    <row r="101" spans="1:26" s="7" customFormat="1" x14ac:dyDescent="0.2">
      <c r="A101" s="34"/>
      <c r="B101" s="39"/>
      <c r="D101" s="38"/>
      <c r="P101" s="14"/>
      <c r="Q101" s="14"/>
      <c r="R101" s="14"/>
      <c r="S101" s="4"/>
      <c r="T101" s="4"/>
      <c r="U101" s="2"/>
      <c r="V101" s="4"/>
      <c r="W101" s="4"/>
      <c r="X101" s="4"/>
      <c r="Y101" s="2"/>
      <c r="Z101" s="4"/>
    </row>
    <row r="102" spans="1:26" s="7" customFormat="1" x14ac:dyDescent="0.2">
      <c r="A102" s="34"/>
      <c r="B102" s="39"/>
      <c r="D102" s="38"/>
      <c r="P102" s="14"/>
      <c r="Q102" s="14"/>
      <c r="R102" s="14"/>
      <c r="S102" s="4"/>
      <c r="T102" s="4"/>
      <c r="U102" s="2"/>
      <c r="V102" s="4"/>
      <c r="W102" s="4"/>
      <c r="X102" s="4"/>
      <c r="Y102" s="2"/>
      <c r="Z102" s="4"/>
    </row>
    <row r="103" spans="1:26" s="7" customFormat="1" x14ac:dyDescent="0.2">
      <c r="A103" s="34"/>
      <c r="B103" s="39"/>
      <c r="D103" s="38"/>
      <c r="P103" s="14"/>
      <c r="Q103" s="14"/>
      <c r="R103" s="14"/>
      <c r="S103" s="4"/>
      <c r="T103" s="4"/>
      <c r="U103" s="2"/>
      <c r="V103" s="4"/>
      <c r="W103" s="4"/>
      <c r="X103" s="4"/>
      <c r="Y103" s="2"/>
      <c r="Z103" s="4"/>
    </row>
  </sheetData>
  <mergeCells count="8">
    <mergeCell ref="C46:N46"/>
    <mergeCell ref="C4:N4"/>
    <mergeCell ref="C1:N1"/>
    <mergeCell ref="C2:N2"/>
    <mergeCell ref="C5:N5"/>
    <mergeCell ref="C42:N42"/>
    <mergeCell ref="C43:N43"/>
    <mergeCell ref="C45:N45"/>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tabSelected="1" workbookViewId="0">
      <selection activeCell="E50" sqref="E50"/>
    </sheetView>
  </sheetViews>
  <sheetFormatPr baseColWidth="10" defaultRowHeight="12.75" x14ac:dyDescent="0.2"/>
  <cols>
    <col min="1" max="1" width="14" customWidth="1"/>
    <col min="2" max="2" width="3.85546875" style="66" customWidth="1"/>
    <col min="3" max="3" width="18.7109375" customWidth="1"/>
    <col min="4" max="4" width="2.7109375" customWidth="1"/>
    <col min="5" max="5" width="21.5703125" customWidth="1"/>
    <col min="6" max="6" width="18.85546875" customWidth="1"/>
    <col min="7" max="7" width="3.5703125" style="2" customWidth="1"/>
    <col min="8" max="8" width="1.42578125" style="2" customWidth="1"/>
    <col min="9" max="9" width="3.42578125" style="2" customWidth="1"/>
    <col min="10" max="10" width="1.7109375" style="2" customWidth="1"/>
    <col min="11" max="11" width="2.85546875" style="2" customWidth="1"/>
    <col min="12" max="12" width="0.85546875" style="2" customWidth="1"/>
    <col min="13" max="13" width="3.42578125" style="2" customWidth="1"/>
  </cols>
  <sheetData>
    <row r="1" spans="1:15" s="7" customFormat="1" x14ac:dyDescent="0.2">
      <c r="A1" s="34" t="s">
        <v>6</v>
      </c>
      <c r="B1" s="39"/>
      <c r="C1" s="369">
        <f>Spielplan!G34</f>
        <v>43288</v>
      </c>
      <c r="D1" s="369"/>
      <c r="E1" s="369"/>
      <c r="F1" s="369"/>
      <c r="G1" s="369"/>
      <c r="H1" s="369"/>
      <c r="I1" s="369"/>
      <c r="J1" s="369"/>
      <c r="K1" s="369"/>
      <c r="L1" s="369"/>
      <c r="M1" s="369"/>
      <c r="N1" s="369"/>
    </row>
    <row r="2" spans="1:15" s="7" customFormat="1" x14ac:dyDescent="0.2">
      <c r="A2" s="34" t="s">
        <v>94</v>
      </c>
      <c r="B2" s="39"/>
      <c r="C2" s="205" t="str">
        <f>Spielplan!G36</f>
        <v>NEU: NLV Vaihingen</v>
      </c>
      <c r="G2" s="14"/>
      <c r="H2" s="14"/>
      <c r="I2" s="14"/>
      <c r="J2" s="14"/>
      <c r="K2" s="14"/>
      <c r="L2" s="14"/>
      <c r="M2" s="14"/>
    </row>
    <row r="3" spans="1:15" s="7" customFormat="1" x14ac:dyDescent="0.2">
      <c r="A3" s="34" t="s">
        <v>7</v>
      </c>
      <c r="B3" s="39"/>
      <c r="C3" s="3"/>
      <c r="D3" s="113"/>
      <c r="E3" s="113"/>
      <c r="F3" s="113"/>
      <c r="G3" s="8"/>
      <c r="H3" s="14"/>
      <c r="I3" s="14"/>
      <c r="J3" s="14"/>
      <c r="K3" s="14"/>
      <c r="L3" s="14"/>
      <c r="M3" s="14"/>
    </row>
    <row r="4" spans="1:15" s="7" customFormat="1" x14ac:dyDescent="0.2">
      <c r="A4" s="34" t="s">
        <v>32</v>
      </c>
      <c r="B4" s="39"/>
      <c r="C4" s="3"/>
      <c r="G4" s="14"/>
      <c r="H4" s="14"/>
      <c r="I4" s="14"/>
      <c r="J4" s="14"/>
      <c r="K4" s="14"/>
      <c r="L4" s="14"/>
      <c r="M4" s="14"/>
    </row>
    <row r="5" spans="1:15" s="7" customFormat="1" x14ac:dyDescent="0.2">
      <c r="A5" s="34" t="s">
        <v>8</v>
      </c>
      <c r="B5" s="39"/>
      <c r="C5" s="7" t="str">
        <f>Spielplan!G35</f>
        <v>10 Uhr</v>
      </c>
      <c r="G5" s="14"/>
      <c r="H5" s="14"/>
      <c r="I5" s="14"/>
      <c r="J5" s="14"/>
      <c r="K5" s="14"/>
      <c r="L5" s="14"/>
      <c r="M5" s="14"/>
    </row>
    <row r="6" spans="1:15" s="7" customFormat="1" ht="12" customHeight="1" x14ac:dyDescent="0.2">
      <c r="A6" s="34" t="s">
        <v>33</v>
      </c>
      <c r="B6" s="39"/>
      <c r="C6" s="7" t="s">
        <v>144</v>
      </c>
      <c r="G6" s="14"/>
      <c r="H6" s="14"/>
      <c r="I6" s="14"/>
      <c r="J6" s="14"/>
      <c r="K6" s="14"/>
      <c r="L6" s="14"/>
      <c r="M6" s="14"/>
    </row>
    <row r="7" spans="1:15" s="7" customFormat="1" x14ac:dyDescent="0.2">
      <c r="A7" s="34" t="s">
        <v>34</v>
      </c>
      <c r="B7" s="39"/>
      <c r="C7" s="7" t="s">
        <v>49</v>
      </c>
      <c r="G7" s="14"/>
      <c r="H7" s="14"/>
      <c r="I7" s="14"/>
      <c r="J7" s="14"/>
      <c r="K7" s="14"/>
      <c r="L7" s="14"/>
      <c r="M7" s="14"/>
    </row>
    <row r="8" spans="1:15" s="7" customFormat="1" x14ac:dyDescent="0.2">
      <c r="A8" s="34" t="s">
        <v>35</v>
      </c>
      <c r="B8" s="39"/>
      <c r="C8" s="7" t="s">
        <v>123</v>
      </c>
      <c r="G8" s="14"/>
      <c r="H8" s="14"/>
      <c r="I8" s="14"/>
      <c r="J8" s="14"/>
      <c r="K8" s="14"/>
      <c r="L8" s="14"/>
      <c r="M8" s="14"/>
    </row>
    <row r="9" spans="1:15" s="7" customFormat="1" x14ac:dyDescent="0.2">
      <c r="A9" s="34" t="s">
        <v>11</v>
      </c>
      <c r="B9" s="39"/>
      <c r="G9" s="14"/>
      <c r="H9" s="14"/>
      <c r="I9" s="14"/>
      <c r="J9" s="14"/>
      <c r="K9" s="14"/>
      <c r="L9" s="14"/>
      <c r="M9" s="14"/>
    </row>
    <row r="10" spans="1:15" s="7" customFormat="1" x14ac:dyDescent="0.2">
      <c r="A10" s="161" t="s">
        <v>124</v>
      </c>
      <c r="B10" s="172"/>
      <c r="C10" s="166"/>
      <c r="D10" s="166"/>
      <c r="E10" s="166"/>
      <c r="F10" s="166"/>
      <c r="G10" s="167"/>
      <c r="H10" s="167"/>
      <c r="I10" s="167"/>
      <c r="J10" s="167"/>
      <c r="K10" s="167"/>
      <c r="L10" s="167"/>
      <c r="M10" s="167"/>
    </row>
    <row r="11" spans="1:15" s="7" customFormat="1" ht="4.5" customHeight="1" x14ac:dyDescent="0.2">
      <c r="A11" s="34"/>
      <c r="B11" s="39"/>
      <c r="G11" s="14"/>
      <c r="H11" s="14"/>
      <c r="I11" s="14"/>
      <c r="J11" s="14"/>
      <c r="K11" s="14"/>
      <c r="L11" s="14"/>
      <c r="M11" s="14"/>
    </row>
    <row r="12" spans="1:15" s="7" customFormat="1" x14ac:dyDescent="0.2">
      <c r="A12" s="34" t="s">
        <v>34</v>
      </c>
      <c r="B12" s="39"/>
      <c r="C12" s="7" t="s">
        <v>40</v>
      </c>
      <c r="F12" s="7" t="s">
        <v>41</v>
      </c>
      <c r="G12" s="14"/>
      <c r="H12" s="14"/>
      <c r="I12" s="14"/>
      <c r="J12" s="14"/>
      <c r="K12" s="14"/>
      <c r="L12" s="14"/>
      <c r="M12" s="14"/>
      <c r="O12" s="9"/>
    </row>
    <row r="13" spans="1:15" s="7" customFormat="1" x14ac:dyDescent="0.2">
      <c r="A13" s="34" t="s">
        <v>11</v>
      </c>
      <c r="B13" s="39"/>
      <c r="C13" s="50" t="s">
        <v>145</v>
      </c>
      <c r="F13" s="50" t="s">
        <v>148</v>
      </c>
      <c r="G13" s="14"/>
      <c r="H13" s="14"/>
      <c r="I13" s="14"/>
      <c r="J13" s="14"/>
      <c r="K13" s="14"/>
      <c r="L13" s="14"/>
      <c r="M13" s="14"/>
      <c r="O13" s="9"/>
    </row>
    <row r="14" spans="1:15" s="7" customFormat="1" x14ac:dyDescent="0.2">
      <c r="A14" s="34"/>
      <c r="B14" s="39"/>
      <c r="C14" s="50" t="s">
        <v>146</v>
      </c>
      <c r="F14" s="50" t="s">
        <v>149</v>
      </c>
      <c r="G14" s="14"/>
      <c r="H14" s="14"/>
      <c r="I14" s="14"/>
      <c r="J14" s="14"/>
      <c r="K14" s="14"/>
      <c r="L14" s="14"/>
      <c r="M14" s="14"/>
      <c r="O14" s="45"/>
    </row>
    <row r="15" spans="1:15" s="7" customFormat="1" x14ac:dyDescent="0.2">
      <c r="A15" s="34"/>
      <c r="B15" s="39"/>
      <c r="C15" s="50" t="s">
        <v>147</v>
      </c>
      <c r="F15" s="50" t="s">
        <v>150</v>
      </c>
      <c r="G15" s="14"/>
      <c r="H15" s="14"/>
      <c r="I15" s="14"/>
      <c r="J15" s="14"/>
      <c r="K15" s="14"/>
      <c r="L15" s="14"/>
      <c r="M15" s="14"/>
      <c r="O15" s="9"/>
    </row>
    <row r="16" spans="1:15" s="7" customFormat="1" ht="12.75" customHeight="1" x14ac:dyDescent="0.2">
      <c r="A16" s="34"/>
      <c r="B16" s="39"/>
      <c r="G16" s="14"/>
      <c r="H16" s="14"/>
      <c r="I16" s="14"/>
      <c r="J16" s="4"/>
      <c r="K16" s="4"/>
      <c r="L16" s="2"/>
      <c r="M16" s="4"/>
      <c r="O16" s="9"/>
    </row>
    <row r="17" spans="1:15" s="3" customFormat="1" x14ac:dyDescent="0.2">
      <c r="A17" s="36"/>
      <c r="B17" s="65"/>
      <c r="C17" s="14"/>
      <c r="D17" s="14"/>
      <c r="E17" s="14"/>
      <c r="F17" s="14"/>
      <c r="G17" s="14"/>
      <c r="H17" s="14"/>
      <c r="I17" s="14"/>
      <c r="J17" s="4"/>
      <c r="K17" s="4"/>
      <c r="L17" s="2"/>
      <c r="M17" s="4"/>
      <c r="O17" s="9"/>
    </row>
    <row r="18" spans="1:15" s="3" customFormat="1" ht="12" customHeight="1" x14ac:dyDescent="0.2">
      <c r="A18" s="37" t="s">
        <v>0</v>
      </c>
      <c r="B18" s="39"/>
      <c r="C18" s="14" t="s">
        <v>1</v>
      </c>
      <c r="D18" s="14"/>
      <c r="E18" s="14" t="s">
        <v>2</v>
      </c>
      <c r="F18" s="14" t="s">
        <v>3</v>
      </c>
      <c r="G18"/>
      <c r="H18" s="14" t="s">
        <v>118</v>
      </c>
      <c r="I18" s="14"/>
      <c r="J18" s="4"/>
      <c r="K18" s="14"/>
      <c r="L18" s="14" t="s">
        <v>4</v>
      </c>
      <c r="M18" s="14"/>
      <c r="O18" s="5"/>
    </row>
    <row r="19" spans="1:15" s="3" customFormat="1" x14ac:dyDescent="0.2">
      <c r="A19" s="36"/>
      <c r="B19" s="65"/>
      <c r="C19" s="14"/>
      <c r="D19" s="14"/>
      <c r="E19" s="14"/>
      <c r="G19" s="14"/>
      <c r="H19" s="14"/>
      <c r="I19" s="14"/>
      <c r="J19" s="14"/>
      <c r="K19" s="14"/>
      <c r="L19" s="14"/>
      <c r="M19" s="14"/>
    </row>
    <row r="20" spans="1:15" s="5" customFormat="1" x14ac:dyDescent="0.2">
      <c r="A20" s="36" t="s">
        <v>9</v>
      </c>
      <c r="B20" s="65">
        <v>1</v>
      </c>
      <c r="C20" s="9" t="str">
        <f>$C$13</f>
        <v>a1</v>
      </c>
      <c r="D20" s="9" t="s">
        <v>125</v>
      </c>
      <c r="E20" s="9" t="str">
        <f>$C$15</f>
        <v>a3</v>
      </c>
      <c r="F20" s="9" t="str">
        <f>$C$14</f>
        <v>a2</v>
      </c>
      <c r="G20" s="14"/>
      <c r="H20" s="14" t="s">
        <v>5</v>
      </c>
      <c r="I20" s="14"/>
      <c r="J20" s="14"/>
      <c r="K20" s="14" t="s">
        <v>126</v>
      </c>
      <c r="L20" s="14" t="s">
        <v>5</v>
      </c>
      <c r="M20" s="14" t="s">
        <v>126</v>
      </c>
    </row>
    <row r="21" spans="1:15" s="5" customFormat="1" x14ac:dyDescent="0.2">
      <c r="A21" s="36"/>
      <c r="B21" s="65">
        <v>2</v>
      </c>
      <c r="C21" s="9" t="str">
        <f>$F$13</f>
        <v>b1</v>
      </c>
      <c r="D21" s="9" t="s">
        <v>125</v>
      </c>
      <c r="E21" s="9" t="str">
        <f>$F$15</f>
        <v>b3</v>
      </c>
      <c r="F21" s="9" t="str">
        <f>$F$14</f>
        <v>b2</v>
      </c>
      <c r="G21" s="14"/>
      <c r="H21" s="14" t="s">
        <v>5</v>
      </c>
      <c r="I21" s="14"/>
      <c r="J21" s="14"/>
      <c r="K21" s="14" t="s">
        <v>126</v>
      </c>
      <c r="L21" s="14" t="s">
        <v>5</v>
      </c>
      <c r="M21" s="14" t="s">
        <v>126</v>
      </c>
    </row>
    <row r="22" spans="1:15" s="5" customFormat="1" ht="13.5" customHeight="1" x14ac:dyDescent="0.2">
      <c r="A22" s="36"/>
      <c r="B22" s="65"/>
      <c r="C22" s="1"/>
      <c r="D22" s="1"/>
      <c r="E22" s="1"/>
      <c r="G22" s="14"/>
      <c r="H22" s="14"/>
      <c r="I22" s="14"/>
      <c r="J22" s="14"/>
      <c r="K22" s="14"/>
      <c r="L22" s="14"/>
      <c r="M22" s="14"/>
    </row>
    <row r="23" spans="1:15" s="5" customFormat="1" x14ac:dyDescent="0.2">
      <c r="A23" s="36"/>
      <c r="B23" s="65" t="s">
        <v>89</v>
      </c>
      <c r="C23" s="9" t="str">
        <f>$C$14</f>
        <v>a2</v>
      </c>
      <c r="D23" s="9" t="s">
        <v>125</v>
      </c>
      <c r="E23" s="9" t="str">
        <f>$C$13</f>
        <v>a1</v>
      </c>
      <c r="F23" s="9" t="str">
        <f>$C$15</f>
        <v>a3</v>
      </c>
      <c r="G23" s="14"/>
      <c r="H23" s="14" t="s">
        <v>5</v>
      </c>
      <c r="I23" s="14"/>
      <c r="J23" s="14"/>
      <c r="K23" s="14" t="s">
        <v>126</v>
      </c>
      <c r="L23" s="14" t="s">
        <v>5</v>
      </c>
      <c r="M23" s="14" t="s">
        <v>126</v>
      </c>
    </row>
    <row r="24" spans="1:15" s="5" customFormat="1" x14ac:dyDescent="0.2">
      <c r="A24"/>
      <c r="B24" s="66" t="s">
        <v>90</v>
      </c>
      <c r="C24" s="9" t="str">
        <f>$F$14</f>
        <v>b2</v>
      </c>
      <c r="D24" s="9" t="s">
        <v>125</v>
      </c>
      <c r="E24" s="9" t="str">
        <f>$F$13</f>
        <v>b1</v>
      </c>
      <c r="F24" s="9" t="str">
        <f>$F$15</f>
        <v>b3</v>
      </c>
      <c r="G24" s="14"/>
      <c r="H24" s="14" t="s">
        <v>5</v>
      </c>
      <c r="I24" s="14"/>
      <c r="J24" s="14"/>
      <c r="K24" s="14" t="s">
        <v>126</v>
      </c>
      <c r="L24" s="14" t="s">
        <v>5</v>
      </c>
      <c r="M24" s="14" t="s">
        <v>126</v>
      </c>
    </row>
    <row r="25" spans="1:15" s="5" customFormat="1" x14ac:dyDescent="0.2">
      <c r="A25" s="36"/>
      <c r="B25" s="65"/>
      <c r="C25" s="87"/>
      <c r="D25" s="87"/>
      <c r="E25" s="87"/>
      <c r="F25" s="9"/>
      <c r="G25" s="14"/>
      <c r="H25" s="14"/>
      <c r="I25" s="14"/>
      <c r="J25" s="14"/>
      <c r="K25" s="14"/>
      <c r="L25" s="14"/>
      <c r="M25" s="14"/>
    </row>
    <row r="26" spans="1:15" s="5" customFormat="1" ht="13.5" customHeight="1" x14ac:dyDescent="0.2">
      <c r="A26" s="36"/>
      <c r="B26" s="65" t="s">
        <v>89</v>
      </c>
      <c r="C26" s="9" t="str">
        <f>$C$15</f>
        <v>a3</v>
      </c>
      <c r="D26" s="9" t="s">
        <v>125</v>
      </c>
      <c r="E26" s="9" t="str">
        <f>$C$14</f>
        <v>a2</v>
      </c>
      <c r="F26" s="9" t="str">
        <f>$C$13</f>
        <v>a1</v>
      </c>
      <c r="G26" s="14"/>
      <c r="H26" s="14" t="s">
        <v>5</v>
      </c>
      <c r="I26" s="14"/>
      <c r="J26" s="14"/>
      <c r="K26" s="14" t="s">
        <v>126</v>
      </c>
      <c r="L26" s="14" t="s">
        <v>5</v>
      </c>
      <c r="M26" s="14" t="s">
        <v>126</v>
      </c>
    </row>
    <row r="27" spans="1:15" s="5" customFormat="1" x14ac:dyDescent="0.2">
      <c r="A27" s="36"/>
      <c r="B27" s="65" t="s">
        <v>90</v>
      </c>
      <c r="C27" s="9" t="str">
        <f>$F$15</f>
        <v>b3</v>
      </c>
      <c r="D27" s="9" t="s">
        <v>125</v>
      </c>
      <c r="E27" s="9" t="str">
        <f>$F$14</f>
        <v>b2</v>
      </c>
      <c r="F27" s="9" t="str">
        <f>$F$13</f>
        <v>b1</v>
      </c>
      <c r="G27" s="14"/>
      <c r="H27" s="14" t="s">
        <v>5</v>
      </c>
      <c r="I27" s="14"/>
      <c r="J27" s="14"/>
      <c r="K27" s="14" t="s">
        <v>126</v>
      </c>
      <c r="L27" s="14" t="s">
        <v>5</v>
      </c>
      <c r="M27" s="14" t="s">
        <v>126</v>
      </c>
    </row>
    <row r="28" spans="1:15" s="5" customFormat="1" x14ac:dyDescent="0.2">
      <c r="A28" s="36"/>
      <c r="B28" s="65"/>
      <c r="C28" s="9"/>
      <c r="D28" s="9"/>
      <c r="E28" s="9"/>
      <c r="G28" s="14"/>
      <c r="H28" s="14"/>
      <c r="I28" s="14"/>
      <c r="J28" s="14"/>
      <c r="K28" s="14"/>
      <c r="L28" s="14"/>
      <c r="M28" s="14"/>
    </row>
    <row r="29" spans="1:15" s="5" customFormat="1" x14ac:dyDescent="0.2">
      <c r="A29" s="36"/>
      <c r="B29" s="65"/>
      <c r="C29" s="173"/>
      <c r="D29" s="7" t="s">
        <v>125</v>
      </c>
      <c r="E29" s="173"/>
      <c r="F29" s="173"/>
      <c r="G29" s="14"/>
      <c r="H29" s="14" t="s">
        <v>5</v>
      </c>
      <c r="I29" s="14"/>
      <c r="J29" s="14"/>
      <c r="K29" s="14" t="s">
        <v>126</v>
      </c>
      <c r="L29" s="14" t="s">
        <v>5</v>
      </c>
      <c r="M29" s="14" t="s">
        <v>126</v>
      </c>
    </row>
    <row r="30" spans="1:15" s="5" customFormat="1" ht="13.5" customHeight="1" x14ac:dyDescent="0.2">
      <c r="A30" s="36" t="s">
        <v>127</v>
      </c>
      <c r="B30" s="65" t="s">
        <v>89</v>
      </c>
      <c r="C30" s="9" t="s">
        <v>128</v>
      </c>
      <c r="D30" s="9"/>
      <c r="E30" s="9" t="s">
        <v>129</v>
      </c>
      <c r="F30" s="9" t="s">
        <v>130</v>
      </c>
      <c r="G30" s="14"/>
      <c r="H30" s="14"/>
      <c r="I30" s="14"/>
      <c r="J30" s="14"/>
      <c r="K30" s="14"/>
      <c r="L30" s="14"/>
      <c r="M30" s="14"/>
    </row>
    <row r="31" spans="1:15" s="5" customFormat="1" x14ac:dyDescent="0.2">
      <c r="A31" s="36"/>
      <c r="B31" s="65"/>
      <c r="C31" s="9"/>
      <c r="D31" s="9"/>
      <c r="E31" s="9"/>
      <c r="F31" s="9"/>
      <c r="G31" s="14"/>
      <c r="H31" s="14"/>
      <c r="I31" s="14"/>
      <c r="J31" s="14"/>
      <c r="K31" s="14"/>
      <c r="L31" s="14"/>
      <c r="M31" s="14"/>
    </row>
    <row r="32" spans="1:15" s="5" customFormat="1" x14ac:dyDescent="0.2">
      <c r="A32" s="36"/>
      <c r="B32" s="65"/>
      <c r="C32" s="173"/>
      <c r="D32" s="7" t="s">
        <v>125</v>
      </c>
      <c r="E32" s="173"/>
      <c r="F32" s="173"/>
      <c r="G32" s="14"/>
      <c r="H32" s="14" t="s">
        <v>5</v>
      </c>
      <c r="I32" s="14"/>
      <c r="J32" s="14"/>
      <c r="K32" s="14" t="s">
        <v>126</v>
      </c>
      <c r="L32" s="14" t="s">
        <v>5</v>
      </c>
      <c r="M32" s="14" t="s">
        <v>126</v>
      </c>
    </row>
    <row r="33" spans="1:14" s="5" customFormat="1" x14ac:dyDescent="0.2">
      <c r="A33" s="36" t="s">
        <v>127</v>
      </c>
      <c r="B33" s="65" t="s">
        <v>90</v>
      </c>
      <c r="C33" s="9" t="s">
        <v>131</v>
      </c>
      <c r="D33" s="9"/>
      <c r="E33" s="9" t="s">
        <v>132</v>
      </c>
      <c r="F33" s="9" t="s">
        <v>133</v>
      </c>
      <c r="G33" s="14"/>
      <c r="H33" s="14"/>
      <c r="I33" s="14"/>
      <c r="J33" s="14"/>
      <c r="K33" s="14"/>
      <c r="L33" s="14"/>
      <c r="M33" s="14"/>
    </row>
    <row r="34" spans="1:14" s="5" customFormat="1" ht="11.25" customHeight="1" x14ac:dyDescent="0.2">
      <c r="A34" s="36"/>
      <c r="B34" s="65"/>
      <c r="C34" s="9"/>
      <c r="D34" s="9"/>
      <c r="E34" s="9"/>
      <c r="F34" s="9"/>
      <c r="G34" s="14"/>
      <c r="H34" s="14"/>
      <c r="I34" s="14"/>
      <c r="J34" s="14"/>
      <c r="K34" s="14"/>
      <c r="L34" s="14"/>
      <c r="M34" s="14"/>
    </row>
    <row r="35" spans="1:14" s="5" customFormat="1" ht="11.25" customHeight="1" x14ac:dyDescent="0.2">
      <c r="A35"/>
      <c r="B35" s="66"/>
      <c r="C35" s="9"/>
      <c r="D35" s="9"/>
      <c r="E35" s="9"/>
      <c r="F35" s="9"/>
      <c r="G35" s="14"/>
      <c r="H35" s="14"/>
      <c r="I35" s="14"/>
      <c r="J35" s="14"/>
      <c r="K35" s="14"/>
      <c r="L35" s="14"/>
      <c r="M35" s="14"/>
    </row>
    <row r="36" spans="1:14" s="3" customFormat="1" x14ac:dyDescent="0.2">
      <c r="A36" s="36"/>
      <c r="B36" s="65"/>
      <c r="C36" s="173"/>
      <c r="D36" s="7" t="s">
        <v>125</v>
      </c>
      <c r="E36" s="173"/>
      <c r="F36" s="173"/>
      <c r="G36" s="14"/>
      <c r="H36" s="14" t="s">
        <v>5</v>
      </c>
      <c r="I36" s="14"/>
      <c r="J36" s="14"/>
      <c r="K36" s="14" t="s">
        <v>126</v>
      </c>
      <c r="L36" s="14" t="s">
        <v>5</v>
      </c>
      <c r="M36" s="14" t="s">
        <v>126</v>
      </c>
    </row>
    <row r="37" spans="1:14" s="3" customFormat="1" x14ac:dyDescent="0.2">
      <c r="A37" s="36" t="s">
        <v>134</v>
      </c>
      <c r="B37" s="65" t="s">
        <v>89</v>
      </c>
      <c r="C37" s="9" t="s">
        <v>130</v>
      </c>
      <c r="D37" s="9"/>
      <c r="E37" s="9" t="s">
        <v>133</v>
      </c>
      <c r="F37" s="9" t="s">
        <v>135</v>
      </c>
      <c r="G37" s="14"/>
      <c r="H37" s="14"/>
      <c r="I37" s="14"/>
      <c r="J37" s="14"/>
      <c r="K37" s="14"/>
      <c r="L37" s="14"/>
      <c r="M37" s="14"/>
    </row>
    <row r="38" spans="1:14" s="3" customFormat="1" ht="4.5" customHeight="1" x14ac:dyDescent="0.2">
      <c r="A38" s="36"/>
      <c r="B38" s="65"/>
      <c r="C38" s="9"/>
      <c r="D38" s="9"/>
      <c r="E38" s="9"/>
      <c r="F38" s="9"/>
      <c r="G38" s="14"/>
      <c r="H38" s="14"/>
      <c r="I38" s="14"/>
      <c r="J38" s="14"/>
      <c r="K38" s="14"/>
      <c r="L38" s="14"/>
      <c r="M38" s="14"/>
    </row>
    <row r="39" spans="1:14" s="4" customFormat="1" x14ac:dyDescent="0.2">
      <c r="A39" s="36"/>
      <c r="B39" s="65"/>
      <c r="C39" s="173"/>
      <c r="D39" s="7" t="s">
        <v>125</v>
      </c>
      <c r="E39" s="173"/>
      <c r="F39" s="173"/>
      <c r="G39" s="14"/>
      <c r="H39" s="14" t="s">
        <v>5</v>
      </c>
      <c r="I39" s="14"/>
      <c r="J39" s="14"/>
      <c r="K39" s="14" t="s">
        <v>126</v>
      </c>
      <c r="L39" s="14" t="s">
        <v>5</v>
      </c>
      <c r="M39" s="14" t="s">
        <v>126</v>
      </c>
      <c r="N39"/>
    </row>
    <row r="40" spans="1:14" s="4" customFormat="1" x14ac:dyDescent="0.2">
      <c r="A40" s="36" t="s">
        <v>136</v>
      </c>
      <c r="B40" s="65" t="s">
        <v>90</v>
      </c>
      <c r="C40" s="9" t="s">
        <v>137</v>
      </c>
      <c r="D40" s="9"/>
      <c r="E40" s="9" t="s">
        <v>138</v>
      </c>
      <c r="F40" s="9" t="s">
        <v>139</v>
      </c>
      <c r="G40" s="14"/>
      <c r="H40" s="14"/>
      <c r="I40" s="14"/>
      <c r="J40" s="14"/>
      <c r="K40" s="14"/>
      <c r="L40" s="14"/>
      <c r="M40" s="14"/>
    </row>
    <row r="41" spans="1:14" s="4" customFormat="1" ht="6" customHeight="1" x14ac:dyDescent="0.2">
      <c r="A41" s="36"/>
      <c r="B41" s="65"/>
      <c r="C41" s="1"/>
      <c r="D41" s="1"/>
      <c r="E41" s="1"/>
      <c r="F41" s="1"/>
      <c r="G41" s="14"/>
      <c r="H41" s="14"/>
      <c r="I41" s="14"/>
      <c r="J41" s="14"/>
      <c r="K41" s="14"/>
      <c r="L41" s="14"/>
      <c r="M41" s="14"/>
    </row>
    <row r="42" spans="1:14" x14ac:dyDescent="0.2">
      <c r="A42" s="36"/>
      <c r="B42" s="65"/>
      <c r="C42" s="173"/>
      <c r="D42" s="7" t="s">
        <v>125</v>
      </c>
      <c r="E42" s="173"/>
      <c r="F42" s="173"/>
      <c r="G42" s="14"/>
      <c r="H42" s="14" t="s">
        <v>5</v>
      </c>
      <c r="I42" s="14"/>
      <c r="J42" s="14"/>
      <c r="K42" s="14" t="s">
        <v>126</v>
      </c>
      <c r="L42" s="14" t="s">
        <v>5</v>
      </c>
      <c r="M42" s="14" t="s">
        <v>126</v>
      </c>
    </row>
    <row r="43" spans="1:14" x14ac:dyDescent="0.2">
      <c r="A43" s="36" t="s">
        <v>140</v>
      </c>
      <c r="B43" s="65" t="s">
        <v>89</v>
      </c>
      <c r="C43" s="9" t="s">
        <v>135</v>
      </c>
      <c r="D43" s="9"/>
      <c r="E43" s="9" t="s">
        <v>139</v>
      </c>
      <c r="F43" s="1" t="s">
        <v>141</v>
      </c>
      <c r="G43" s="14"/>
      <c r="H43" s="14"/>
      <c r="I43" s="14"/>
      <c r="J43" s="14"/>
      <c r="K43" s="14"/>
      <c r="L43" s="14"/>
      <c r="M43" s="14"/>
    </row>
    <row r="44" spans="1:14" ht="5.25" customHeight="1" x14ac:dyDescent="0.2">
      <c r="A44" s="36"/>
      <c r="B44" s="65"/>
      <c r="C44" s="1"/>
      <c r="D44" s="1"/>
      <c r="E44" s="1"/>
      <c r="F44" s="1"/>
      <c r="H44" s="4"/>
      <c r="J44" s="4"/>
      <c r="K44" s="4"/>
      <c r="M44" s="4"/>
    </row>
    <row r="45" spans="1:14" ht="3.75" customHeight="1" x14ac:dyDescent="0.2">
      <c r="A45" s="36"/>
      <c r="B45" s="65"/>
      <c r="C45" s="1"/>
      <c r="D45" s="1"/>
      <c r="E45" s="1"/>
      <c r="F45" s="1"/>
      <c r="H45" s="4"/>
      <c r="K45" s="4"/>
      <c r="M45" s="4"/>
    </row>
    <row r="46" spans="1:14" x14ac:dyDescent="0.2">
      <c r="A46" s="34" t="s">
        <v>142</v>
      </c>
      <c r="B46" s="39"/>
      <c r="C46" s="1"/>
      <c r="D46" s="1"/>
      <c r="E46" s="1"/>
      <c r="F46" s="1"/>
      <c r="H46" s="4"/>
      <c r="K46" s="4"/>
      <c r="M46" s="4"/>
    </row>
    <row r="47" spans="1:14" x14ac:dyDescent="0.2">
      <c r="A47" s="36"/>
      <c r="B47" s="65"/>
      <c r="C47" s="1"/>
      <c r="D47" s="1"/>
      <c r="E47" s="1"/>
      <c r="F47" s="1"/>
      <c r="H47" s="4"/>
      <c r="J47" s="14"/>
      <c r="K47" s="4"/>
      <c r="M47" s="4"/>
    </row>
    <row r="48" spans="1:14" ht="7.5" customHeight="1" x14ac:dyDescent="0.2">
      <c r="A48" s="168" t="s">
        <v>143</v>
      </c>
      <c r="B48" s="65"/>
      <c r="C48" s="1"/>
      <c r="D48" s="1"/>
      <c r="E48" s="169"/>
      <c r="F48" s="1"/>
      <c r="J48" s="14"/>
      <c r="K48" s="4"/>
      <c r="M48" s="4"/>
    </row>
    <row r="49" spans="1:13" x14ac:dyDescent="0.2">
      <c r="A49" s="163" t="s">
        <v>69</v>
      </c>
      <c r="B49" s="65"/>
      <c r="C49" s="170"/>
      <c r="D49" s="1"/>
      <c r="E49" s="1"/>
      <c r="F49" s="1"/>
      <c r="H49" s="4"/>
      <c r="J49" s="14"/>
      <c r="K49" s="4"/>
      <c r="M49" s="4"/>
    </row>
    <row r="50" spans="1:13" x14ac:dyDescent="0.2">
      <c r="A50" s="171" t="s">
        <v>70</v>
      </c>
      <c r="C50" s="13"/>
      <c r="D50" s="1"/>
      <c r="E50" s="1"/>
      <c r="F50" s="1"/>
      <c r="J50" s="14"/>
      <c r="K50" s="14"/>
      <c r="L50" s="14"/>
      <c r="M50" s="14"/>
    </row>
    <row r="51" spans="1:13" ht="6.75" customHeight="1" x14ac:dyDescent="0.2">
      <c r="A51" s="171" t="s">
        <v>72</v>
      </c>
      <c r="C51" s="170"/>
      <c r="D51" s="1"/>
      <c r="E51" s="1"/>
      <c r="F51" s="1"/>
      <c r="J51" s="14"/>
      <c r="K51" s="14"/>
      <c r="L51" s="14"/>
      <c r="M51" s="14"/>
    </row>
    <row r="52" spans="1:13" x14ac:dyDescent="0.2">
      <c r="A52" s="171" t="s">
        <v>71</v>
      </c>
      <c r="C52" s="170"/>
      <c r="D52" s="1"/>
      <c r="E52" s="1"/>
      <c r="F52" s="1"/>
      <c r="J52" s="14"/>
      <c r="K52" s="14"/>
    </row>
    <row r="53" spans="1:13" s="7" customFormat="1" x14ac:dyDescent="0.2">
      <c r="A53" s="163" t="s">
        <v>114</v>
      </c>
      <c r="B53" s="65"/>
      <c r="C53" s="170"/>
      <c r="G53" s="14"/>
      <c r="H53" s="14"/>
      <c r="I53" s="14"/>
      <c r="J53" s="14"/>
      <c r="K53" s="14"/>
      <c r="L53" s="14"/>
      <c r="M53" s="14"/>
    </row>
    <row r="54" spans="1:13" s="7" customFormat="1" ht="6.75" customHeight="1" x14ac:dyDescent="0.2">
      <c r="A54" s="34"/>
      <c r="B54" s="39"/>
      <c r="G54" s="14"/>
      <c r="H54" s="14"/>
      <c r="I54" s="14"/>
      <c r="J54" s="4"/>
      <c r="K54" s="14"/>
      <c r="L54" s="14"/>
      <c r="M54" s="14"/>
    </row>
    <row r="55" spans="1:13" ht="5.25" customHeight="1" x14ac:dyDescent="0.2">
      <c r="A55" s="162"/>
      <c r="B55" s="65"/>
      <c r="E55" s="2"/>
      <c r="F55" s="2"/>
    </row>
    <row r="56" spans="1:13" x14ac:dyDescent="0.2">
      <c r="A56" s="162"/>
      <c r="B56" s="65"/>
      <c r="E56" s="2"/>
      <c r="F56" s="2"/>
    </row>
    <row r="57" spans="1:13" x14ac:dyDescent="0.2">
      <c r="A57" s="36"/>
      <c r="B57" s="65"/>
      <c r="E57" s="2"/>
      <c r="F57" s="2"/>
    </row>
    <row r="58" spans="1:13" ht="6" customHeight="1" x14ac:dyDescent="0.2">
      <c r="A58" s="36"/>
      <c r="B58" s="65"/>
      <c r="E58" s="2"/>
      <c r="F58" s="2"/>
    </row>
    <row r="59" spans="1:13" x14ac:dyDescent="0.2">
      <c r="A59" s="36"/>
      <c r="B59" s="65"/>
      <c r="E59" s="2"/>
      <c r="F59" s="2"/>
    </row>
    <row r="60" spans="1:13" x14ac:dyDescent="0.2">
      <c r="A60" s="36"/>
      <c r="B60" s="65"/>
      <c r="E60" s="2"/>
      <c r="F60" s="2"/>
    </row>
    <row r="63" spans="1:13" x14ac:dyDescent="0.2">
      <c r="K63" s="4"/>
      <c r="M63" s="4"/>
    </row>
    <row r="64" spans="1:13" x14ac:dyDescent="0.2">
      <c r="K64" s="4"/>
      <c r="M64" s="4"/>
    </row>
    <row r="66" spans="10:13" x14ac:dyDescent="0.2">
      <c r="K66" s="4"/>
      <c r="M66" s="4"/>
    </row>
    <row r="67" spans="10:13" x14ac:dyDescent="0.2">
      <c r="K67" s="4"/>
      <c r="M67" s="4"/>
    </row>
    <row r="69" spans="10:13" x14ac:dyDescent="0.2">
      <c r="K69" s="4"/>
      <c r="M69" s="4"/>
    </row>
    <row r="70" spans="10:13" x14ac:dyDescent="0.2">
      <c r="K70" s="4"/>
      <c r="M70" s="4"/>
    </row>
    <row r="71" spans="10:13" x14ac:dyDescent="0.2">
      <c r="J71" s="14"/>
    </row>
    <row r="72" spans="10:13" x14ac:dyDescent="0.2">
      <c r="J72" s="14"/>
      <c r="K72" s="4"/>
      <c r="M72" s="4"/>
    </row>
    <row r="73" spans="10:13" x14ac:dyDescent="0.2">
      <c r="J73" s="14"/>
      <c r="K73" s="4"/>
      <c r="M73" s="4"/>
    </row>
    <row r="74" spans="10:13" x14ac:dyDescent="0.2">
      <c r="J74" s="14"/>
    </row>
    <row r="75" spans="10:13" x14ac:dyDescent="0.2">
      <c r="K75" s="4"/>
      <c r="M75" s="4"/>
    </row>
    <row r="76" spans="10:13" x14ac:dyDescent="0.2">
      <c r="J76" s="14"/>
      <c r="K76" s="4"/>
      <c r="M76" s="4"/>
    </row>
    <row r="78" spans="10:13" x14ac:dyDescent="0.2">
      <c r="K78" s="4"/>
      <c r="M78" s="4"/>
    </row>
    <row r="79" spans="10:13" x14ac:dyDescent="0.2">
      <c r="K79" s="4"/>
      <c r="M79" s="4"/>
    </row>
    <row r="80" spans="10:13" x14ac:dyDescent="0.2">
      <c r="K80" s="4"/>
      <c r="M80" s="4"/>
    </row>
    <row r="81" spans="10:13" x14ac:dyDescent="0.2">
      <c r="K81" s="4"/>
      <c r="M81" s="4"/>
    </row>
    <row r="82" spans="10:13" x14ac:dyDescent="0.2">
      <c r="K82" s="4"/>
      <c r="M82" s="4"/>
    </row>
    <row r="83" spans="10:13" x14ac:dyDescent="0.2">
      <c r="K83" s="14"/>
      <c r="L83" s="14"/>
      <c r="M83" s="14"/>
    </row>
    <row r="86" spans="10:13" x14ac:dyDescent="0.2">
      <c r="J86" s="14"/>
    </row>
    <row r="87" spans="10:13" x14ac:dyDescent="0.2">
      <c r="J87" s="14"/>
    </row>
    <row r="88" spans="10:13" x14ac:dyDescent="0.2">
      <c r="J88" s="14"/>
    </row>
    <row r="89" spans="10:13" ht="9" customHeight="1" x14ac:dyDescent="0.2">
      <c r="J89" s="14"/>
    </row>
    <row r="92" spans="10:13" x14ac:dyDescent="0.2">
      <c r="J92" s="14"/>
    </row>
    <row r="93" spans="10:13" x14ac:dyDescent="0.2">
      <c r="J93" s="14"/>
    </row>
  </sheetData>
  <mergeCells count="1">
    <mergeCell ref="C1:N1"/>
  </mergeCells>
  <phoneticPr fontId="0" type="noConversion"/>
  <pageMargins left="0.70866141732283472" right="0.70866141732283472" top="0.78740157480314965" bottom="0.78740157480314965" header="0.31496062992125984" footer="0.31496062992125984"/>
  <pageSetup paperSize="9" orientation="portrait" horizontalDpi="1200" verticalDpi="1200" r:id="rId1"/>
  <headerFooter>
    <oddHeader>&amp;CU!2 STB-Feldsaison 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8"/>
  <sheetViews>
    <sheetView zoomScaleNormal="100" workbookViewId="0">
      <selection activeCell="E33" sqref="E33"/>
    </sheetView>
  </sheetViews>
  <sheetFormatPr baseColWidth="10" defaultRowHeight="12.75" x14ac:dyDescent="0.2"/>
  <cols>
    <col min="1" max="1" width="10.140625" style="21" customWidth="1"/>
    <col min="2" max="2" width="22" customWidth="1"/>
    <col min="3" max="3" width="5.5703125" style="66" customWidth="1"/>
    <col min="4" max="4" width="2.7109375" style="40" customWidth="1"/>
    <col min="5" max="5" width="3.28515625" style="21" customWidth="1"/>
    <col min="6" max="6" width="22.28515625" customWidth="1"/>
    <col min="7" max="7" width="5.42578125" style="66" customWidth="1"/>
    <col min="8" max="8" width="3.5703125" style="1" bestFit="1" customWidth="1"/>
    <col min="9" max="9" width="3.7109375" style="123" customWidth="1"/>
    <col min="10" max="10" width="20.85546875" bestFit="1" customWidth="1"/>
    <col min="11" max="11" width="6.42578125" style="66" customWidth="1"/>
    <col min="12" max="12" width="1" style="1" customWidth="1"/>
    <col min="13" max="13" width="4.28515625" style="21" customWidth="1"/>
    <col min="14" max="14" width="18.140625" customWidth="1"/>
    <col min="15" max="15" width="5.7109375" style="66" customWidth="1"/>
    <col min="16" max="16" width="2.140625" style="1" customWidth="1"/>
    <col min="17" max="17" width="3.42578125" customWidth="1"/>
    <col min="18" max="18" width="17.42578125" customWidth="1"/>
    <col min="19" max="19" width="5.7109375" style="66" customWidth="1"/>
    <col min="20" max="20" width="3.28515625" customWidth="1"/>
    <col min="21" max="21" width="22.85546875" customWidth="1"/>
    <col min="22" max="22" width="5.7109375" style="66" customWidth="1"/>
  </cols>
  <sheetData>
    <row r="1" spans="1:22" s="94" customFormat="1" ht="15.75" x14ac:dyDescent="0.25">
      <c r="A1" s="93"/>
      <c r="B1" s="94" t="s">
        <v>91</v>
      </c>
      <c r="C1" s="95"/>
      <c r="D1" s="96"/>
      <c r="E1" s="93"/>
      <c r="H1" s="96"/>
      <c r="I1" s="97"/>
      <c r="K1" s="95"/>
      <c r="L1" s="96"/>
      <c r="M1" s="93"/>
      <c r="P1" s="96"/>
      <c r="V1" s="98"/>
    </row>
    <row r="2" spans="1:22" s="94" customFormat="1" ht="15.75" x14ac:dyDescent="0.25">
      <c r="A2" s="96" t="s">
        <v>73</v>
      </c>
      <c r="C2" s="99"/>
      <c r="D2" s="100"/>
      <c r="E2" s="93"/>
      <c r="G2" s="99" t="s">
        <v>212</v>
      </c>
      <c r="H2" s="96"/>
      <c r="I2" s="97"/>
      <c r="J2"/>
      <c r="K2" s="99"/>
      <c r="L2" s="96"/>
      <c r="M2"/>
      <c r="O2" s="99"/>
      <c r="P2" s="96"/>
      <c r="S2" s="99"/>
      <c r="V2" s="99"/>
    </row>
    <row r="3" spans="1:22" s="102" customFormat="1" ht="15.75" x14ac:dyDescent="0.25">
      <c r="A3" s="101"/>
      <c r="B3" s="102" t="s">
        <v>74</v>
      </c>
      <c r="C3" s="103"/>
      <c r="D3" s="104"/>
      <c r="E3" s="105"/>
      <c r="F3" s="102" t="s">
        <v>75</v>
      </c>
      <c r="G3" s="103"/>
      <c r="H3" s="106"/>
      <c r="J3" s="102" t="s">
        <v>76</v>
      </c>
      <c r="L3" s="106"/>
      <c r="N3" s="102" t="s">
        <v>191</v>
      </c>
      <c r="P3" s="106"/>
    </row>
    <row r="4" spans="1:22" s="108" customFormat="1" ht="15.75" x14ac:dyDescent="0.25">
      <c r="A4" s="12" t="s">
        <v>68</v>
      </c>
      <c r="B4" s="12" t="s">
        <v>214</v>
      </c>
      <c r="C4" s="308">
        <v>0.7104166666666667</v>
      </c>
      <c r="D4" s="12"/>
      <c r="E4" s="12" t="s">
        <v>68</v>
      </c>
      <c r="F4" s="9" t="s">
        <v>215</v>
      </c>
      <c r="G4" s="308">
        <v>0.6694444444444444</v>
      </c>
      <c r="H4" s="102"/>
      <c r="I4" s="12" t="s">
        <v>68</v>
      </c>
      <c r="J4" s="9" t="s">
        <v>216</v>
      </c>
      <c r="K4" s="308">
        <v>0.83333333333333337</v>
      </c>
      <c r="L4" s="106"/>
      <c r="M4" s="36" t="s">
        <v>68</v>
      </c>
      <c r="N4" s="12" t="s">
        <v>218</v>
      </c>
      <c r="O4" s="308">
        <v>0.79236111111111107</v>
      </c>
      <c r="P4" s="106"/>
      <c r="Q4" s="102"/>
      <c r="R4" s="102"/>
    </row>
    <row r="5" spans="1:22" s="108" customFormat="1" ht="15.75" x14ac:dyDescent="0.25">
      <c r="A5" s="12" t="s">
        <v>69</v>
      </c>
      <c r="B5" s="12" t="s">
        <v>178</v>
      </c>
      <c r="C5" s="308">
        <v>0.6694444444444444</v>
      </c>
      <c r="D5" s="12"/>
      <c r="E5" s="12" t="s">
        <v>69</v>
      </c>
      <c r="F5" s="9" t="s">
        <v>180</v>
      </c>
      <c r="G5" s="308">
        <v>0.58750000000000002</v>
      </c>
      <c r="H5" s="102"/>
      <c r="I5" s="12" t="s">
        <v>69</v>
      </c>
      <c r="J5" s="9" t="s">
        <v>217</v>
      </c>
      <c r="K5" s="308">
        <v>0.54652777777777783</v>
      </c>
      <c r="L5" s="106"/>
      <c r="M5" s="36" t="s">
        <v>69</v>
      </c>
      <c r="N5" s="12" t="s">
        <v>96</v>
      </c>
      <c r="O5" s="308">
        <v>0.46458333333333335</v>
      </c>
      <c r="P5" s="106"/>
      <c r="Q5" s="102"/>
      <c r="R5" s="102"/>
    </row>
    <row r="6" spans="1:22" s="108" customFormat="1" ht="15.75" x14ac:dyDescent="0.25">
      <c r="A6" s="12" t="s">
        <v>70</v>
      </c>
      <c r="B6" s="12" t="s">
        <v>199</v>
      </c>
      <c r="C6" s="308">
        <v>0.4236111111111111</v>
      </c>
      <c r="D6" s="12"/>
      <c r="E6" s="12" t="s">
        <v>70</v>
      </c>
      <c r="F6" s="9" t="s">
        <v>179</v>
      </c>
      <c r="G6" s="308">
        <v>0.54652777777777783</v>
      </c>
      <c r="H6" s="102"/>
      <c r="I6" s="12" t="s">
        <v>70</v>
      </c>
      <c r="J6" s="9" t="s">
        <v>14</v>
      </c>
      <c r="K6" s="308">
        <v>0.46458333333333335</v>
      </c>
      <c r="L6" s="106"/>
      <c r="M6" s="36" t="s">
        <v>70</v>
      </c>
      <c r="N6" s="12" t="s">
        <v>220</v>
      </c>
      <c r="O6" s="308">
        <v>0.4236111111111111</v>
      </c>
      <c r="P6" s="106"/>
      <c r="Q6" s="102"/>
      <c r="R6" s="102"/>
    </row>
    <row r="7" spans="1:22" s="108" customFormat="1" ht="15.75" x14ac:dyDescent="0.25">
      <c r="A7" s="12" t="s">
        <v>72</v>
      </c>
      <c r="B7" s="12" t="s">
        <v>213</v>
      </c>
      <c r="C7" s="308">
        <v>0.38263888888888892</v>
      </c>
      <c r="D7" s="12"/>
      <c r="E7" s="12" t="s">
        <v>72</v>
      </c>
      <c r="F7" s="9" t="s">
        <v>97</v>
      </c>
      <c r="G7" s="308">
        <v>0.34166666666666662</v>
      </c>
      <c r="H7" s="102"/>
      <c r="I7" s="12" t="s">
        <v>72</v>
      </c>
      <c r="J7" s="9" t="s">
        <v>93</v>
      </c>
      <c r="K7" s="308">
        <v>0.38263888888888892</v>
      </c>
      <c r="L7" s="106"/>
      <c r="M7" s="36" t="s">
        <v>72</v>
      </c>
      <c r="N7" s="12" t="s">
        <v>203</v>
      </c>
      <c r="O7" s="308">
        <v>0.38263888888888892</v>
      </c>
      <c r="P7" s="106"/>
      <c r="Q7" s="102"/>
      <c r="R7" s="102"/>
    </row>
    <row r="8" spans="1:22" s="108" customFormat="1" ht="15.75" x14ac:dyDescent="0.25">
      <c r="A8" s="12" t="s">
        <v>71</v>
      </c>
      <c r="B8" s="12" t="s">
        <v>200</v>
      </c>
      <c r="C8" s="308">
        <v>0.30069444444444443</v>
      </c>
      <c r="D8" s="12"/>
      <c r="E8" s="12" t="s">
        <v>71</v>
      </c>
      <c r="F8" s="9" t="s">
        <v>13</v>
      </c>
      <c r="G8" s="308">
        <v>0.25972222222222224</v>
      </c>
      <c r="H8" s="102"/>
      <c r="I8" s="12" t="s">
        <v>71</v>
      </c>
      <c r="J8" s="9" t="s">
        <v>100</v>
      </c>
      <c r="K8" s="308">
        <v>0.30069444444444443</v>
      </c>
      <c r="L8" s="106"/>
      <c r="M8" s="36" t="s">
        <v>71</v>
      </c>
      <c r="N8" s="12" t="s">
        <v>177</v>
      </c>
      <c r="O8" s="308">
        <v>0.38263888888888892</v>
      </c>
      <c r="P8" s="106"/>
      <c r="Q8" s="102"/>
      <c r="R8" s="102"/>
    </row>
    <row r="9" spans="1:22" s="108" customFormat="1" ht="15.75" x14ac:dyDescent="0.25">
      <c r="A9" s="12" t="s">
        <v>114</v>
      </c>
      <c r="B9" s="12" t="s">
        <v>67</v>
      </c>
      <c r="C9" s="308">
        <v>5.486111111111111E-2</v>
      </c>
      <c r="D9" s="12"/>
      <c r="E9" s="12" t="s">
        <v>114</v>
      </c>
      <c r="F9" s="9" t="s">
        <v>201</v>
      </c>
      <c r="G9" s="308">
        <v>0.13680555555555554</v>
      </c>
      <c r="H9" s="102"/>
      <c r="I9" s="12" t="s">
        <v>114</v>
      </c>
      <c r="J9" s="9" t="s">
        <v>202</v>
      </c>
      <c r="K9" s="308">
        <v>1.3888888888888888E-2</v>
      </c>
      <c r="L9" s="106"/>
      <c r="M9" s="36" t="s">
        <v>114</v>
      </c>
      <c r="N9" s="12" t="s">
        <v>219</v>
      </c>
      <c r="O9" s="308">
        <v>9.5833333333333326E-2</v>
      </c>
      <c r="P9" s="106"/>
      <c r="Q9" s="102"/>
      <c r="R9" s="102"/>
    </row>
    <row r="10" spans="1:22" s="12" customFormat="1" x14ac:dyDescent="0.2">
      <c r="H10" s="6"/>
      <c r="I10" s="36"/>
      <c r="J10" s="9"/>
      <c r="K10" s="109"/>
      <c r="L10" s="6"/>
      <c r="M10" s="36"/>
      <c r="N10" s="9"/>
      <c r="O10" s="109"/>
      <c r="P10" s="6"/>
      <c r="Q10" s="36"/>
    </row>
    <row r="11" spans="1:22" s="12" customFormat="1" ht="13.9" customHeight="1" x14ac:dyDescent="0.2">
      <c r="A11" s="36" t="s">
        <v>77</v>
      </c>
      <c r="B11" s="9" t="s">
        <v>221</v>
      </c>
      <c r="C11" s="109"/>
      <c r="D11" s="110"/>
      <c r="E11" s="36"/>
      <c r="F11" s="9" t="s">
        <v>225</v>
      </c>
      <c r="G11" s="9"/>
      <c r="H11" s="6"/>
      <c r="I11" s="36"/>
      <c r="J11" s="9"/>
      <c r="K11" s="109"/>
      <c r="L11" s="6"/>
      <c r="M11" s="36"/>
      <c r="N11" s="9"/>
      <c r="O11" s="109"/>
      <c r="P11" s="6"/>
      <c r="Q11" s="36"/>
    </row>
    <row r="12" spans="1:22" s="12" customFormat="1" x14ac:dyDescent="0.2">
      <c r="C12" s="109"/>
      <c r="G12" s="115"/>
      <c r="H12" s="6"/>
      <c r="K12" s="109"/>
      <c r="L12" s="6"/>
      <c r="M12" s="116"/>
      <c r="N12" s="117"/>
      <c r="O12" s="115"/>
      <c r="P12" s="6"/>
      <c r="Q12" s="112"/>
      <c r="R12" s="112"/>
      <c r="S12" s="115"/>
      <c r="T12" s="118"/>
      <c r="U12" s="6"/>
      <c r="V12" s="115"/>
    </row>
    <row r="13" spans="1:22" s="11" customFormat="1" x14ac:dyDescent="0.2">
      <c r="A13" s="114"/>
      <c r="B13" s="113" t="s">
        <v>78</v>
      </c>
      <c r="C13" s="107"/>
      <c r="D13" s="119"/>
      <c r="F13" s="120" t="s">
        <v>79</v>
      </c>
      <c r="G13" s="107"/>
      <c r="H13" s="113"/>
      <c r="I13" s="114"/>
      <c r="J13" s="67" t="s">
        <v>80</v>
      </c>
      <c r="K13" s="107"/>
      <c r="L13" s="113"/>
      <c r="N13" s="113" t="s">
        <v>81</v>
      </c>
      <c r="O13" s="107"/>
      <c r="P13" s="113"/>
    </row>
    <row r="14" spans="1:22" s="12" customFormat="1" x14ac:dyDescent="0.2">
      <c r="A14" s="36"/>
      <c r="B14" s="12" t="s">
        <v>214</v>
      </c>
      <c r="C14" s="246"/>
      <c r="D14" s="110"/>
      <c r="E14" s="36"/>
      <c r="F14" s="9" t="s">
        <v>215</v>
      </c>
      <c r="G14" s="246"/>
      <c r="I14" s="36"/>
      <c r="J14" s="9"/>
      <c r="K14" s="109"/>
      <c r="L14" s="6"/>
      <c r="M14" s="36"/>
      <c r="N14" s="9"/>
      <c r="O14" s="109"/>
      <c r="P14" s="6"/>
    </row>
    <row r="15" spans="1:22" s="12" customFormat="1" x14ac:dyDescent="0.2">
      <c r="A15" s="36"/>
      <c r="B15" s="12" t="s">
        <v>178</v>
      </c>
      <c r="C15" s="246"/>
      <c r="D15" s="110"/>
      <c r="E15" s="36"/>
      <c r="F15" s="9" t="s">
        <v>180</v>
      </c>
      <c r="G15" s="246"/>
      <c r="I15" s="36"/>
      <c r="J15" s="9"/>
      <c r="K15" s="109"/>
      <c r="L15" s="6"/>
      <c r="M15" s="36"/>
      <c r="N15" s="9"/>
      <c r="O15" s="109"/>
      <c r="P15" s="6"/>
    </row>
    <row r="16" spans="1:22" s="12" customFormat="1" x14ac:dyDescent="0.2">
      <c r="A16" s="36"/>
      <c r="B16" s="12" t="s">
        <v>199</v>
      </c>
      <c r="C16" s="246"/>
      <c r="D16" s="110"/>
      <c r="E16" s="36"/>
      <c r="F16" s="9" t="s">
        <v>179</v>
      </c>
      <c r="G16" s="246"/>
      <c r="I16" s="36"/>
      <c r="J16" s="121"/>
      <c r="K16" s="109"/>
      <c r="L16" s="6"/>
      <c r="M16" s="36"/>
      <c r="N16" s="121"/>
      <c r="O16" s="109"/>
      <c r="P16" s="6"/>
    </row>
    <row r="17" spans="1:22" s="12" customFormat="1" x14ac:dyDescent="0.2">
      <c r="A17" s="36"/>
      <c r="B17" s="9" t="s">
        <v>216</v>
      </c>
      <c r="C17" s="246"/>
      <c r="D17" s="110"/>
      <c r="E17" s="36"/>
      <c r="F17" s="12" t="s">
        <v>218</v>
      </c>
      <c r="G17" s="246"/>
      <c r="I17" s="36"/>
      <c r="J17" s="9"/>
      <c r="K17" s="109"/>
      <c r="L17" s="6"/>
      <c r="M17" s="36"/>
      <c r="N17" s="9"/>
      <c r="O17" s="109"/>
      <c r="P17" s="6"/>
    </row>
    <row r="18" spans="1:22" s="12" customFormat="1" x14ac:dyDescent="0.2">
      <c r="A18" s="36"/>
      <c r="B18" s="9" t="s">
        <v>217</v>
      </c>
      <c r="C18" s="246"/>
      <c r="D18" s="110"/>
      <c r="E18" s="36"/>
      <c r="F18" s="12" t="s">
        <v>96</v>
      </c>
      <c r="G18" s="246"/>
      <c r="I18" s="36"/>
      <c r="J18" s="9"/>
      <c r="K18" s="109"/>
      <c r="L18" s="6"/>
      <c r="M18" s="36"/>
      <c r="N18" s="9"/>
      <c r="O18" s="109"/>
      <c r="P18" s="6"/>
    </row>
    <row r="19" spans="1:22" s="12" customFormat="1" x14ac:dyDescent="0.2">
      <c r="A19" s="36"/>
      <c r="B19" s="9" t="s">
        <v>14</v>
      </c>
      <c r="C19" s="246"/>
      <c r="D19" s="110"/>
      <c r="E19" s="36"/>
      <c r="F19" s="12" t="s">
        <v>220</v>
      </c>
      <c r="G19" s="246"/>
      <c r="I19" s="36"/>
      <c r="J19" s="9"/>
      <c r="K19" s="109"/>
      <c r="L19" s="6"/>
      <c r="M19" s="36"/>
      <c r="N19" s="9"/>
      <c r="O19" s="109"/>
      <c r="P19" s="6"/>
    </row>
    <row r="20" spans="1:22" s="125" customFormat="1" ht="18" customHeight="1" x14ac:dyDescent="0.25">
      <c r="A20" s="122"/>
      <c r="C20" s="245">
        <f>SUM(C14:C19)</f>
        <v>0</v>
      </c>
      <c r="D20" s="4"/>
      <c r="E20" s="5"/>
      <c r="F20" s="56"/>
      <c r="G20" s="245">
        <f>SUM(G14:G19)</f>
        <v>0</v>
      </c>
      <c r="H20" s="6"/>
      <c r="I20" s="122"/>
      <c r="J20" s="126" t="s">
        <v>226</v>
      </c>
      <c r="K20" s="127"/>
      <c r="L20" s="128"/>
      <c r="N20" s="126" t="s">
        <v>226</v>
      </c>
      <c r="O20" s="127"/>
      <c r="P20" s="128"/>
    </row>
    <row r="21" spans="1:22" s="125" customFormat="1" ht="18" customHeight="1" x14ac:dyDescent="0.25">
      <c r="A21" s="122"/>
      <c r="C21" s="56"/>
      <c r="D21" s="4"/>
      <c r="E21" s="5"/>
      <c r="F21" s="56"/>
      <c r="G21" s="109"/>
      <c r="H21" s="6"/>
      <c r="I21" s="122"/>
      <c r="J21" s="126"/>
      <c r="K21" s="127"/>
      <c r="L21" s="128"/>
      <c r="N21" s="126"/>
      <c r="O21" s="127"/>
      <c r="P21" s="128"/>
    </row>
    <row r="22" spans="1:22" s="12" customFormat="1" ht="15.75" x14ac:dyDescent="0.25">
      <c r="A22" s="118"/>
      <c r="C22" s="56"/>
      <c r="D22" s="4"/>
      <c r="E22" s="5"/>
      <c r="F22" s="56"/>
      <c r="G22" s="109"/>
      <c r="H22" s="6"/>
      <c r="I22" s="118"/>
      <c r="J22" s="48"/>
      <c r="K22" s="109"/>
      <c r="L22" s="6"/>
      <c r="M22" s="129"/>
      <c r="N22" s="6"/>
      <c r="O22" s="109"/>
      <c r="P22" s="6"/>
    </row>
    <row r="23" spans="1:22" s="112" customFormat="1" x14ac:dyDescent="0.2">
      <c r="A23" s="118"/>
      <c r="B23" s="11" t="s">
        <v>82</v>
      </c>
      <c r="C23" s="109"/>
      <c r="D23" s="110"/>
      <c r="E23" s="118"/>
      <c r="G23" s="109"/>
      <c r="H23" s="111"/>
      <c r="I23" s="10"/>
      <c r="J23" s="67"/>
      <c r="K23" s="110"/>
      <c r="L23" s="111"/>
      <c r="M23" s="10"/>
      <c r="N23" s="12"/>
      <c r="O23" s="109"/>
      <c r="P23" s="111"/>
      <c r="S23" s="109"/>
      <c r="V23" s="109"/>
    </row>
    <row r="24" spans="1:22" s="102" customFormat="1" ht="15.75" x14ac:dyDescent="0.25">
      <c r="A24" s="101"/>
      <c r="B24" s="102" t="s">
        <v>115</v>
      </c>
      <c r="C24" s="103"/>
      <c r="D24" s="104"/>
      <c r="E24" s="105"/>
      <c r="F24" s="102" t="s">
        <v>228</v>
      </c>
      <c r="G24" s="103"/>
      <c r="H24" s="106"/>
      <c r="J24" s="9"/>
      <c r="L24" s="106"/>
      <c r="P24" s="106"/>
    </row>
    <row r="25" spans="1:22" s="112" customFormat="1" x14ac:dyDescent="0.2">
      <c r="A25" s="36"/>
      <c r="B25" s="12" t="s">
        <v>213</v>
      </c>
      <c r="C25" s="109"/>
      <c r="D25" s="110"/>
      <c r="E25" s="4"/>
      <c r="F25" s="9" t="s">
        <v>97</v>
      </c>
      <c r="G25" s="109"/>
      <c r="H25" s="111"/>
      <c r="I25" s="36"/>
      <c r="J25" s="12"/>
      <c r="K25" s="109"/>
      <c r="L25" s="111"/>
      <c r="M25" s="36"/>
      <c r="O25" s="109"/>
      <c r="P25" s="111"/>
    </row>
    <row r="26" spans="1:22" s="112" customFormat="1" x14ac:dyDescent="0.2">
      <c r="A26" s="4"/>
      <c r="B26" s="12" t="s">
        <v>200</v>
      </c>
      <c r="C26" s="109"/>
      <c r="D26" s="110"/>
      <c r="E26" s="36"/>
      <c r="F26" s="9" t="s">
        <v>13</v>
      </c>
      <c r="G26" s="109"/>
      <c r="H26" s="111"/>
      <c r="I26" s="36"/>
      <c r="J26" s="9"/>
      <c r="L26" s="111"/>
      <c r="M26" s="36"/>
      <c r="O26" s="109"/>
      <c r="P26" s="111"/>
    </row>
    <row r="27" spans="1:22" s="12" customFormat="1" x14ac:dyDescent="0.2">
      <c r="A27" s="36"/>
      <c r="B27" s="12" t="s">
        <v>67</v>
      </c>
      <c r="C27" s="109"/>
      <c r="D27" s="110"/>
      <c r="E27" s="36"/>
      <c r="F27" s="9" t="s">
        <v>201</v>
      </c>
      <c r="G27" s="109"/>
      <c r="H27" s="6"/>
      <c r="I27" s="36"/>
      <c r="K27" s="109"/>
      <c r="L27" s="6"/>
      <c r="M27" s="36"/>
      <c r="O27" s="109"/>
      <c r="P27" s="6"/>
    </row>
    <row r="28" spans="1:22" s="12" customFormat="1" x14ac:dyDescent="0.2">
      <c r="A28" s="36"/>
      <c r="B28" s="9" t="s">
        <v>93</v>
      </c>
      <c r="C28" s="109"/>
      <c r="D28" s="110"/>
      <c r="E28" s="36"/>
      <c r="F28" s="12" t="s">
        <v>203</v>
      </c>
      <c r="G28" s="109"/>
      <c r="H28" s="6"/>
      <c r="I28" s="36"/>
      <c r="J28" s="9"/>
      <c r="K28" s="109"/>
      <c r="L28" s="6"/>
      <c r="M28" s="36"/>
      <c r="O28" s="109"/>
      <c r="P28" s="6"/>
    </row>
    <row r="29" spans="1:22" s="12" customFormat="1" x14ac:dyDescent="0.2">
      <c r="A29" s="36"/>
      <c r="B29" s="9" t="s">
        <v>100</v>
      </c>
      <c r="C29" s="109"/>
      <c r="D29" s="110"/>
      <c r="E29" s="36"/>
      <c r="F29" s="12" t="s">
        <v>177</v>
      </c>
      <c r="G29" s="109"/>
      <c r="H29" s="6"/>
      <c r="I29" s="36"/>
      <c r="J29" s="6"/>
      <c r="K29" s="109"/>
      <c r="L29" s="6"/>
      <c r="M29" s="36"/>
      <c r="O29" s="109"/>
      <c r="P29" s="6"/>
    </row>
    <row r="30" spans="1:22" s="12" customFormat="1" x14ac:dyDescent="0.2">
      <c r="A30" s="112"/>
      <c r="B30" s="9" t="s">
        <v>202</v>
      </c>
      <c r="C30" s="109"/>
      <c r="D30" s="130"/>
      <c r="E30" s="36"/>
      <c r="F30" s="12" t="s">
        <v>219</v>
      </c>
      <c r="G30" s="109"/>
      <c r="H30" s="6"/>
      <c r="I30" s="36"/>
      <c r="L30" s="6"/>
      <c r="M30" s="36"/>
      <c r="N30"/>
      <c r="O30" s="109"/>
      <c r="P30" s="6"/>
    </row>
    <row r="31" spans="1:22" s="12" customFormat="1" x14ac:dyDescent="0.2">
      <c r="A31" s="36"/>
      <c r="C31" s="109"/>
      <c r="D31" s="130"/>
      <c r="E31" s="36"/>
      <c r="F31" s="9"/>
      <c r="G31" s="109"/>
      <c r="H31" s="6"/>
      <c r="I31" s="112"/>
      <c r="J31" s="9"/>
      <c r="K31" s="109"/>
      <c r="L31" s="6"/>
      <c r="M31" s="36"/>
      <c r="O31" s="109"/>
      <c r="P31" s="6"/>
    </row>
    <row r="32" spans="1:22" s="12" customFormat="1" ht="13.5" customHeight="1" x14ac:dyDescent="0.25">
      <c r="A32" s="36" t="s">
        <v>83</v>
      </c>
      <c r="B32" s="9" t="s">
        <v>223</v>
      </c>
      <c r="C32" s="9"/>
      <c r="D32" s="6"/>
      <c r="E32" s="36"/>
      <c r="F32" s="9" t="s">
        <v>227</v>
      </c>
      <c r="G32" s="9"/>
      <c r="H32" s="6"/>
      <c r="I32" s="112"/>
      <c r="J32" s="366"/>
      <c r="K32" s="367"/>
      <c r="L32" s="6"/>
      <c r="M32" s="36"/>
      <c r="O32" s="109"/>
      <c r="P32" s="6"/>
    </row>
    <row r="33" spans="1:22" s="12" customFormat="1" ht="13.5" customHeight="1" x14ac:dyDescent="0.25">
      <c r="A33" s="36" t="s">
        <v>84</v>
      </c>
      <c r="B33" s="9" t="s">
        <v>224</v>
      </c>
      <c r="C33" s="9"/>
      <c r="D33" s="9"/>
      <c r="E33" s="36"/>
      <c r="F33" s="9" t="s">
        <v>222</v>
      </c>
      <c r="G33" s="9"/>
      <c r="H33" s="9"/>
      <c r="I33" s="112"/>
      <c r="J33" s="368"/>
      <c r="K33" s="367"/>
      <c r="L33" s="6"/>
      <c r="M33" s="36"/>
      <c r="O33" s="109"/>
      <c r="P33" s="6"/>
    </row>
    <row r="34" spans="1:22" s="12" customFormat="1" x14ac:dyDescent="0.2">
      <c r="A34" s="36"/>
      <c r="C34" s="109"/>
      <c r="D34" s="130"/>
      <c r="E34" s="36"/>
      <c r="F34" s="9"/>
      <c r="G34" s="109"/>
      <c r="H34" s="6"/>
      <c r="I34" s="112"/>
      <c r="J34" s="9"/>
      <c r="K34" s="109"/>
      <c r="L34" s="6"/>
      <c r="M34" s="36"/>
      <c r="O34" s="109"/>
      <c r="P34" s="6"/>
    </row>
    <row r="35" spans="1:22" s="132" customFormat="1" x14ac:dyDescent="0.2">
      <c r="A35" s="131" t="s">
        <v>64</v>
      </c>
      <c r="B35" s="92"/>
      <c r="C35" s="127"/>
      <c r="E35" s="133"/>
      <c r="F35" s="12"/>
      <c r="G35" s="127"/>
      <c r="H35" s="128"/>
      <c r="I35" s="133"/>
      <c r="J35" s="9"/>
      <c r="K35" s="127"/>
      <c r="L35" s="128"/>
      <c r="M35" s="133"/>
      <c r="O35" s="127"/>
      <c r="P35" s="128"/>
      <c r="S35" s="127"/>
      <c r="T35" s="122"/>
      <c r="U35" s="128"/>
      <c r="V35" s="127"/>
    </row>
    <row r="36" spans="1:22" s="132" customFormat="1" x14ac:dyDescent="0.2">
      <c r="A36" s="133" t="s">
        <v>51</v>
      </c>
      <c r="B36" s="128"/>
      <c r="C36" s="127"/>
      <c r="E36" s="133"/>
      <c r="F36" s="128"/>
      <c r="G36" s="127"/>
      <c r="H36" s="128"/>
      <c r="I36" s="133"/>
      <c r="J36" s="92"/>
      <c r="K36" s="127"/>
      <c r="L36" s="128"/>
      <c r="M36" s="133"/>
      <c r="O36" s="127"/>
      <c r="P36" s="128"/>
      <c r="S36" s="127"/>
      <c r="T36" s="122"/>
      <c r="U36" s="128"/>
      <c r="V36" s="127"/>
    </row>
    <row r="37" spans="1:22" s="132" customFormat="1" x14ac:dyDescent="0.2">
      <c r="A37" s="134" t="s">
        <v>51</v>
      </c>
      <c r="B37" s="128"/>
      <c r="K37" s="127"/>
      <c r="L37" s="128"/>
      <c r="O37" s="127"/>
      <c r="P37" s="128"/>
      <c r="S37" s="127"/>
      <c r="T37" s="122"/>
      <c r="U37" s="128"/>
      <c r="V37" s="127"/>
    </row>
    <row r="38" spans="1:22" s="132" customFormat="1" x14ac:dyDescent="0.2">
      <c r="A38" s="135" t="s">
        <v>85</v>
      </c>
      <c r="B38" s="128"/>
      <c r="C38" s="127"/>
      <c r="E38" s="133"/>
      <c r="G38" s="127"/>
      <c r="H38" s="128"/>
      <c r="I38" s="133"/>
      <c r="J38" s="136"/>
      <c r="K38" s="137"/>
      <c r="L38" s="128"/>
      <c r="M38" s="135"/>
      <c r="O38" s="137"/>
      <c r="P38" s="128"/>
      <c r="S38" s="127"/>
      <c r="V38" s="127"/>
    </row>
    <row r="39" spans="1:22" s="132" customFormat="1" x14ac:dyDescent="0.2">
      <c r="A39" s="135" t="s">
        <v>85</v>
      </c>
      <c r="B39" s="128"/>
      <c r="C39" s="127"/>
      <c r="E39" s="133"/>
      <c r="G39" s="127"/>
      <c r="H39" s="128"/>
      <c r="I39" s="133"/>
      <c r="J39" s="136"/>
      <c r="K39" s="137"/>
      <c r="L39" s="128"/>
      <c r="M39" s="135"/>
      <c r="O39" s="137"/>
      <c r="P39" s="128"/>
      <c r="S39" s="127"/>
      <c r="V39" s="127"/>
    </row>
    <row r="40" spans="1:22" s="132" customFormat="1" x14ac:dyDescent="0.2">
      <c r="A40" s="138" t="s">
        <v>86</v>
      </c>
      <c r="B40" s="136"/>
      <c r="C40" s="137"/>
      <c r="D40" s="128"/>
      <c r="E40" s="135"/>
      <c r="G40" s="127"/>
      <c r="H40" s="128"/>
      <c r="I40" s="135"/>
      <c r="J40" s="136"/>
      <c r="K40" s="137"/>
      <c r="L40" s="128"/>
      <c r="M40" s="135"/>
      <c r="O40" s="127"/>
      <c r="P40" s="128"/>
      <c r="S40" s="127"/>
      <c r="V40" s="127"/>
    </row>
    <row r="41" spans="1:22" s="46" customFormat="1" ht="15.75" x14ac:dyDescent="0.25">
      <c r="A41" s="139">
        <v>40355</v>
      </c>
      <c r="B41" s="140" t="s">
        <v>87</v>
      </c>
      <c r="D41" s="141"/>
      <c r="E41" s="2"/>
      <c r="F41" s="48"/>
      <c r="G41" s="115"/>
      <c r="H41" s="141"/>
      <c r="I41" s="2"/>
      <c r="J41" s="48"/>
      <c r="K41" s="142"/>
      <c r="L41" s="141"/>
      <c r="M41" s="2"/>
      <c r="N41" s="48"/>
      <c r="O41" s="109"/>
      <c r="P41" s="141"/>
      <c r="S41" s="109"/>
      <c r="V41" s="109"/>
    </row>
    <row r="42" spans="1:22" s="46" customFormat="1" ht="15.75" x14ac:dyDescent="0.25">
      <c r="A42" s="165"/>
      <c r="B42" s="20"/>
      <c r="D42" s="141"/>
      <c r="E42" s="2"/>
      <c r="F42" s="48"/>
      <c r="G42" s="142"/>
      <c r="H42" s="141"/>
      <c r="I42" s="2"/>
      <c r="J42" s="48"/>
      <c r="K42" s="142"/>
      <c r="L42" s="141"/>
      <c r="M42" s="2"/>
      <c r="N42" s="50"/>
      <c r="O42" s="109"/>
      <c r="P42" s="141"/>
      <c r="S42" s="109"/>
      <c r="V42" s="109"/>
    </row>
    <row r="43" spans="1:22" s="46" customFormat="1" ht="15.75" x14ac:dyDescent="0.25">
      <c r="A43" s="20"/>
      <c r="B43" s="20"/>
      <c r="D43" s="141"/>
      <c r="E43" s="2"/>
      <c r="F43" s="12"/>
      <c r="G43" s="115"/>
      <c r="H43" s="141"/>
      <c r="I43" s="2"/>
      <c r="J43" s="48"/>
      <c r="K43" s="109"/>
      <c r="L43" s="141"/>
      <c r="M43" s="2"/>
      <c r="N43" s="48"/>
      <c r="O43" s="109"/>
      <c r="P43" s="141"/>
      <c r="S43" s="109"/>
      <c r="V43" s="109"/>
    </row>
    <row r="44" spans="1:22" ht="15.75" x14ac:dyDescent="0.25">
      <c r="A44" s="165"/>
      <c r="B44" s="20"/>
      <c r="D44" s="9"/>
      <c r="E44" s="2"/>
      <c r="F44" s="48"/>
      <c r="G44" s="145"/>
      <c r="I44" s="2"/>
      <c r="J44" s="12"/>
      <c r="K44" s="109"/>
      <c r="M44" s="2"/>
      <c r="N44" s="48"/>
      <c r="O44" s="145"/>
      <c r="S44" s="65"/>
      <c r="V44" s="65"/>
    </row>
    <row r="45" spans="1:22" s="132" customFormat="1" ht="15.75" x14ac:dyDescent="0.25">
      <c r="A45" s="144"/>
      <c r="B45" s="20"/>
      <c r="D45" s="124"/>
      <c r="E45" s="146"/>
      <c r="F45" s="147"/>
      <c r="G45" s="127"/>
      <c r="H45" s="128"/>
      <c r="I45" s="148"/>
      <c r="K45" s="127"/>
      <c r="L45" s="128"/>
      <c r="M45" s="149"/>
      <c r="O45" s="127"/>
      <c r="P45" s="128"/>
      <c r="S45" s="127"/>
      <c r="V45" s="127"/>
    </row>
    <row r="46" spans="1:22" s="132" customFormat="1" ht="15.75" x14ac:dyDescent="0.25">
      <c r="A46" s="150"/>
      <c r="B46" s="143"/>
      <c r="D46" s="124"/>
      <c r="E46" s="146"/>
      <c r="F46" s="147"/>
      <c r="G46" s="127"/>
      <c r="H46" s="128"/>
      <c r="I46" s="148"/>
      <c r="K46" s="127"/>
      <c r="L46" s="128"/>
      <c r="M46" s="146"/>
      <c r="N46" s="151"/>
      <c r="O46" s="127"/>
      <c r="P46" s="128"/>
      <c r="S46" s="127"/>
      <c r="V46" s="127"/>
    </row>
    <row r="47" spans="1:22" s="129" customFormat="1" x14ac:dyDescent="0.2">
      <c r="A47" s="146"/>
      <c r="B47" s="132"/>
      <c r="C47" s="152"/>
      <c r="D47" s="153"/>
      <c r="E47" s="116"/>
      <c r="F47" s="132"/>
      <c r="G47" s="152"/>
      <c r="H47" s="154"/>
      <c r="I47" s="155"/>
      <c r="J47" s="132"/>
      <c r="K47" s="152"/>
      <c r="L47" s="154"/>
      <c r="M47" s="156"/>
      <c r="N47" s="132"/>
      <c r="O47" s="152"/>
      <c r="P47" s="154"/>
      <c r="S47" s="152"/>
      <c r="V47" s="152"/>
    </row>
    <row r="48" spans="1:22" x14ac:dyDescent="0.2">
      <c r="F48" s="92"/>
      <c r="I48" s="157"/>
      <c r="J48" s="1"/>
    </row>
    <row r="50" spans="1:22" s="94" customFormat="1" ht="15.75" x14ac:dyDescent="0.25">
      <c r="A50" s="21"/>
      <c r="C50" s="16"/>
      <c r="D50" s="1"/>
      <c r="E50" s="21"/>
      <c r="F50"/>
      <c r="G50" s="99"/>
      <c r="H50" s="96"/>
      <c r="I50" s="97"/>
      <c r="K50" s="99"/>
      <c r="L50" s="96"/>
      <c r="M50" s="93"/>
      <c r="O50" s="99"/>
      <c r="P50" s="96"/>
      <c r="S50" s="99"/>
      <c r="V50" s="99"/>
    </row>
    <row r="51" spans="1:22" s="94" customFormat="1" ht="15.75" x14ac:dyDescent="0.25">
      <c r="A51" s="21"/>
      <c r="C51" s="16"/>
      <c r="D51" s="1"/>
      <c r="E51" s="21"/>
      <c r="F51"/>
      <c r="G51" s="99"/>
      <c r="H51" s="96"/>
      <c r="I51" s="97"/>
      <c r="K51" s="99"/>
      <c r="L51" s="96"/>
      <c r="M51" s="93"/>
      <c r="O51" s="99"/>
      <c r="P51" s="96"/>
      <c r="S51" s="99"/>
      <c r="V51" s="99"/>
    </row>
    <row r="52" spans="1:22" s="3" customFormat="1" x14ac:dyDescent="0.2">
      <c r="A52" s="21"/>
      <c r="B52" s="48"/>
      <c r="C52" s="16"/>
      <c r="D52" s="1"/>
      <c r="E52" s="21"/>
      <c r="F52"/>
      <c r="G52"/>
      <c r="H52" s="7"/>
      <c r="I52" s="158"/>
      <c r="K52" s="39"/>
      <c r="L52" s="7"/>
      <c r="M52" s="159"/>
      <c r="O52" s="39"/>
      <c r="P52" s="7"/>
      <c r="S52" s="39"/>
      <c r="V52" s="39"/>
    </row>
    <row r="53" spans="1:22" s="3" customFormat="1" x14ac:dyDescent="0.2">
      <c r="A53" s="21"/>
      <c r="B53" s="48"/>
      <c r="C53" s="16"/>
      <c r="D53" s="1"/>
      <c r="E53" s="21"/>
      <c r="F53"/>
      <c r="G53" s="1"/>
      <c r="H53" s="7"/>
      <c r="I53" s="158"/>
      <c r="K53" s="39"/>
      <c r="L53" s="7"/>
      <c r="M53" s="159"/>
      <c r="O53" s="39"/>
      <c r="P53" s="7"/>
      <c r="S53" s="39"/>
      <c r="V53" s="39"/>
    </row>
    <row r="54" spans="1:22" s="3" customFormat="1" x14ac:dyDescent="0.2">
      <c r="A54" s="21"/>
      <c r="B54" s="48"/>
      <c r="C54" s="16"/>
      <c r="D54" s="1"/>
      <c r="E54" s="21"/>
      <c r="F54"/>
      <c r="G54" s="1"/>
      <c r="H54" s="7"/>
      <c r="I54" s="158"/>
      <c r="K54" s="39"/>
      <c r="L54" s="7"/>
      <c r="M54" s="159"/>
      <c r="O54" s="39"/>
      <c r="P54" s="7"/>
      <c r="S54" s="39"/>
      <c r="V54" s="39"/>
    </row>
    <row r="55" spans="1:22" x14ac:dyDescent="0.2">
      <c r="B55" s="6"/>
      <c r="C55" s="16"/>
      <c r="D55" s="1"/>
      <c r="G55" s="1"/>
    </row>
    <row r="56" spans="1:22" x14ac:dyDescent="0.2">
      <c r="B56" s="6"/>
      <c r="C56" s="16"/>
      <c r="D56" s="1"/>
      <c r="G56" s="1"/>
    </row>
    <row r="57" spans="1:22" x14ac:dyDescent="0.2">
      <c r="B57" s="6"/>
      <c r="C57" s="16"/>
      <c r="D57" s="1"/>
      <c r="G57" s="7"/>
    </row>
    <row r="58" spans="1:22" x14ac:dyDescent="0.2">
      <c r="B58" s="129"/>
    </row>
  </sheetData>
  <sortState ref="M4:N9">
    <sortCondition ref="M4"/>
  </sortState>
  <mergeCells count="2">
    <mergeCell ref="J32:K32"/>
    <mergeCell ref="J33:K33"/>
  </mergeCells>
  <phoneticPr fontId="9" type="noConversion"/>
  <pageMargins left="0.35433070866141736" right="0.15748031496062992" top="0.55118110236220474" bottom="0.23622047244094491" header="0.27559055118110237" footer="0.51181102362204722"/>
  <pageSetup paperSize="9" orientation="landscape" r:id="rId1"/>
  <headerFooter alignWithMargins="0">
    <oddHeader xml:space="preserve">&amp;C&amp;"Arial,Fett"&amp;14U12 - STB-Feldsaison 2018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topLeftCell="A10" workbookViewId="0">
      <selection activeCell="C4" sqref="C4"/>
    </sheetView>
  </sheetViews>
  <sheetFormatPr baseColWidth="10" defaultRowHeight="12.75" x14ac:dyDescent="0.2"/>
  <cols>
    <col min="2" max="2" width="4.7109375" customWidth="1"/>
    <col min="3" max="3" width="18.7109375" customWidth="1"/>
    <col min="4" max="4" width="2.85546875" customWidth="1"/>
    <col min="5" max="5" width="2.42578125" customWidth="1"/>
    <col min="6" max="6" width="2.7109375" customWidth="1"/>
    <col min="7" max="8" width="2.85546875" customWidth="1"/>
    <col min="9" max="9" width="3.140625" customWidth="1"/>
    <col min="10" max="11" width="2.85546875" customWidth="1"/>
    <col min="12" max="12" width="18.85546875" customWidth="1"/>
    <col min="13" max="13" width="4.140625" style="2" customWidth="1"/>
    <col min="14" max="14" width="1.42578125" style="2" customWidth="1"/>
    <col min="15" max="15" width="3.85546875" style="2" customWidth="1"/>
    <col min="16" max="16" width="1.7109375" style="2" customWidth="1"/>
    <col min="17" max="17" width="4.140625" style="2" customWidth="1"/>
    <col min="18" max="18" width="1.42578125" style="2" customWidth="1"/>
    <col min="19" max="19" width="3.85546875" style="2" customWidth="1"/>
    <col min="20" max="20" width="1.7109375" style="2" customWidth="1"/>
    <col min="21" max="21" width="2.85546875" style="2" customWidth="1"/>
    <col min="22" max="22" width="1.5703125" style="2" customWidth="1"/>
    <col min="23" max="23" width="3.28515625" style="2" customWidth="1"/>
    <col min="24" max="25" width="0" hidden="1" customWidth="1"/>
  </cols>
  <sheetData>
    <row r="1" spans="1:25" s="7" customFormat="1" x14ac:dyDescent="0.2">
      <c r="A1" s="34" t="s">
        <v>6</v>
      </c>
      <c r="B1" s="76"/>
      <c r="C1" s="369">
        <f>Spielplan!$G$30</f>
        <v>43274</v>
      </c>
      <c r="D1" s="370"/>
      <c r="E1" s="370"/>
      <c r="F1" s="370"/>
      <c r="G1" s="370"/>
      <c r="H1" s="370"/>
      <c r="I1" s="370"/>
      <c r="J1" s="370"/>
      <c r="K1" s="370"/>
      <c r="L1" s="370"/>
      <c r="M1" s="370"/>
      <c r="N1" s="370"/>
      <c r="O1" s="14"/>
      <c r="P1" s="14"/>
      <c r="Q1" s="14"/>
      <c r="R1" s="14"/>
      <c r="S1" s="14"/>
      <c r="T1" s="14"/>
      <c r="U1" s="14"/>
      <c r="V1" s="14"/>
      <c r="W1" s="14"/>
    </row>
    <row r="2" spans="1:25" s="7" customFormat="1" x14ac:dyDescent="0.2">
      <c r="A2" s="34" t="s">
        <v>94</v>
      </c>
      <c r="B2" s="76"/>
      <c r="C2" s="203" t="str">
        <f>Spielplan!$G$32</f>
        <v xml:space="preserve">NEU: Calw </v>
      </c>
      <c r="D2" s="1"/>
      <c r="E2" s="1"/>
      <c r="F2" s="1"/>
      <c r="G2" s="1"/>
      <c r="H2" s="1"/>
      <c r="I2" s="1"/>
      <c r="J2" s="1"/>
      <c r="K2" s="1"/>
      <c r="L2" s="1"/>
      <c r="M2" s="1"/>
      <c r="N2" s="1"/>
      <c r="O2" s="14"/>
      <c r="P2" s="14"/>
      <c r="Q2" s="1"/>
      <c r="R2" s="1"/>
      <c r="S2" s="14"/>
      <c r="T2" s="14"/>
      <c r="U2" s="14"/>
      <c r="V2" s="14"/>
      <c r="W2" s="14"/>
    </row>
    <row r="3" spans="1:25" s="7" customFormat="1" x14ac:dyDescent="0.2">
      <c r="A3" s="34" t="s">
        <v>7</v>
      </c>
      <c r="B3" s="76"/>
      <c r="C3" s="3" t="s">
        <v>190</v>
      </c>
      <c r="M3" s="14"/>
      <c r="N3" s="14"/>
      <c r="O3" s="14"/>
      <c r="P3" s="14"/>
      <c r="Q3" s="14"/>
      <c r="R3" s="14"/>
      <c r="S3" s="14"/>
      <c r="T3" s="14"/>
      <c r="U3" s="14"/>
      <c r="V3" s="14"/>
      <c r="W3" s="14"/>
    </row>
    <row r="4" spans="1:25" s="7" customFormat="1" x14ac:dyDescent="0.2">
      <c r="A4" s="34" t="s">
        <v>32</v>
      </c>
      <c r="B4" s="76"/>
      <c r="C4" s="3" t="s">
        <v>249</v>
      </c>
      <c r="M4" s="14"/>
      <c r="N4" s="14"/>
      <c r="O4" s="14"/>
      <c r="P4" s="14"/>
      <c r="Q4" s="14"/>
      <c r="R4" s="14"/>
      <c r="S4" s="14"/>
      <c r="T4" s="14"/>
      <c r="U4" s="14"/>
      <c r="V4" s="14"/>
      <c r="W4" s="14"/>
    </row>
    <row r="5" spans="1:25" s="7" customFormat="1" x14ac:dyDescent="0.2">
      <c r="A5" s="34" t="s">
        <v>8</v>
      </c>
      <c r="B5" s="76"/>
      <c r="C5" s="369" t="str">
        <f>Spielplan!$G$31</f>
        <v>10 Uhr</v>
      </c>
      <c r="D5" s="370"/>
      <c r="E5" s="370"/>
      <c r="F5" s="370"/>
      <c r="G5" s="370"/>
      <c r="H5" s="370"/>
      <c r="I5" s="370"/>
      <c r="J5" s="370"/>
      <c r="K5" s="370"/>
      <c r="L5" s="370"/>
      <c r="M5" s="370"/>
      <c r="N5" s="370"/>
      <c r="O5" s="14"/>
      <c r="P5" s="14"/>
      <c r="Q5" s="14"/>
      <c r="R5" s="14"/>
      <c r="S5" s="14"/>
      <c r="T5" s="14"/>
      <c r="U5" s="14"/>
      <c r="V5" s="14"/>
      <c r="W5" s="14"/>
    </row>
    <row r="6" spans="1:25" s="79" customFormat="1" x14ac:dyDescent="0.2">
      <c r="A6" s="77" t="s">
        <v>33</v>
      </c>
      <c r="B6" s="78"/>
      <c r="C6" s="7" t="s">
        <v>103</v>
      </c>
      <c r="G6" s="7"/>
      <c r="O6" s="80"/>
      <c r="P6" s="81"/>
      <c r="S6" s="80"/>
      <c r="T6" s="81"/>
      <c r="U6" s="80"/>
      <c r="V6" s="81"/>
      <c r="W6" s="82"/>
      <c r="X6" s="81"/>
      <c r="Y6" s="82"/>
    </row>
    <row r="7" spans="1:25" s="79" customFormat="1" x14ac:dyDescent="0.2">
      <c r="A7" s="77" t="s">
        <v>116</v>
      </c>
      <c r="B7" s="78"/>
      <c r="C7" s="83" t="s">
        <v>117</v>
      </c>
      <c r="G7" s="7"/>
      <c r="O7" s="80"/>
      <c r="P7" s="81"/>
      <c r="S7" s="80"/>
      <c r="T7" s="81"/>
      <c r="U7" s="80"/>
      <c r="V7" s="81"/>
      <c r="W7" s="82"/>
      <c r="X7" s="81"/>
      <c r="Y7" s="82"/>
    </row>
    <row r="8" spans="1:25" s="7" customFormat="1" x14ac:dyDescent="0.2">
      <c r="A8" s="34" t="s">
        <v>34</v>
      </c>
      <c r="B8" s="76"/>
      <c r="C8" s="7" t="str">
        <f>Spielplan!$G$29</f>
        <v>ZR 1</v>
      </c>
      <c r="M8" s="14"/>
      <c r="N8" s="14"/>
      <c r="O8" s="14"/>
      <c r="P8" s="14"/>
      <c r="Q8" s="14"/>
      <c r="R8" s="14"/>
      <c r="S8" s="14"/>
      <c r="T8" s="14"/>
      <c r="U8" s="14"/>
      <c r="V8" s="14"/>
      <c r="W8" s="14"/>
    </row>
    <row r="9" spans="1:25" s="7" customFormat="1" x14ac:dyDescent="0.2">
      <c r="A9" s="34" t="s">
        <v>11</v>
      </c>
      <c r="B9" s="76"/>
      <c r="C9" s="160" t="str">
        <f>Spielplan!G22</f>
        <v>TSV Gärtringen</v>
      </c>
      <c r="M9" s="14"/>
      <c r="N9" s="14"/>
      <c r="O9" s="14"/>
      <c r="P9" s="14"/>
      <c r="Q9" s="14"/>
      <c r="R9" s="14"/>
      <c r="S9" s="14"/>
      <c r="T9" s="14"/>
      <c r="U9" s="14"/>
      <c r="V9" s="14"/>
      <c r="W9" s="14"/>
    </row>
    <row r="10" spans="1:25" s="7" customFormat="1" x14ac:dyDescent="0.2">
      <c r="A10" s="34"/>
      <c r="B10" s="76"/>
      <c r="C10" s="160" t="str">
        <f>Spielplan!G23</f>
        <v>TSV Gärtringen 2</v>
      </c>
      <c r="M10" s="14"/>
      <c r="N10" s="14"/>
      <c r="O10" s="14"/>
      <c r="P10" s="14"/>
      <c r="Q10" s="14"/>
      <c r="R10" s="14"/>
      <c r="S10" s="14"/>
      <c r="T10" s="14"/>
      <c r="U10" s="14"/>
      <c r="V10" s="14"/>
      <c r="W10" s="14"/>
    </row>
    <row r="11" spans="1:25" s="7" customFormat="1" x14ac:dyDescent="0.2">
      <c r="A11" s="34"/>
      <c r="B11" s="76"/>
      <c r="C11" s="160" t="str">
        <f>Spielplan!G24</f>
        <v>SpVgg Weil der Stadt</v>
      </c>
      <c r="L11" s="7" t="s">
        <v>18</v>
      </c>
      <c r="M11" s="14"/>
      <c r="N11" s="14"/>
      <c r="O11" s="14"/>
      <c r="P11" s="14"/>
      <c r="Q11" s="14"/>
      <c r="R11" s="14"/>
      <c r="S11" s="14"/>
      <c r="T11" s="14"/>
      <c r="U11" s="14"/>
      <c r="V11" s="14"/>
      <c r="W11" s="14"/>
    </row>
    <row r="12" spans="1:25" s="7" customFormat="1" x14ac:dyDescent="0.2">
      <c r="A12" s="34"/>
      <c r="B12" s="76"/>
      <c r="C12" s="160" t="str">
        <f>Spielplan!G25</f>
        <v>TV Unterhaugstett</v>
      </c>
      <c r="M12" s="14"/>
      <c r="N12" s="14"/>
      <c r="O12" s="14"/>
      <c r="P12" s="4"/>
      <c r="Q12" s="14"/>
      <c r="R12" s="14"/>
      <c r="S12" s="14"/>
      <c r="T12" s="4"/>
      <c r="U12" s="4"/>
      <c r="V12" s="2"/>
      <c r="W12" s="4"/>
    </row>
    <row r="13" spans="1:25" s="7" customFormat="1" x14ac:dyDescent="0.2">
      <c r="A13" s="34"/>
      <c r="B13" s="76"/>
      <c r="C13" s="160" t="str">
        <f>Spielplan!G26</f>
        <v>TSV Dennach</v>
      </c>
      <c r="M13" s="14"/>
      <c r="N13" s="14"/>
      <c r="O13" s="14"/>
      <c r="P13" s="4"/>
      <c r="Q13" s="14"/>
      <c r="R13" s="14"/>
      <c r="S13" s="14"/>
      <c r="T13" s="4"/>
      <c r="U13" s="4"/>
      <c r="V13" s="2"/>
      <c r="W13" s="4"/>
    </row>
    <row r="14" spans="1:25" s="7" customFormat="1" x14ac:dyDescent="0.2">
      <c r="A14" s="34"/>
      <c r="B14" s="76"/>
      <c r="C14" s="160" t="str">
        <f>Spielplan!G27</f>
        <v>TSV Calw</v>
      </c>
      <c r="M14" s="14"/>
      <c r="N14" s="14"/>
      <c r="O14" s="14"/>
      <c r="P14" s="4"/>
      <c r="Q14" s="14"/>
      <c r="R14" s="14"/>
      <c r="S14" s="14"/>
      <c r="T14" s="4"/>
      <c r="U14" s="4"/>
      <c r="V14" s="2"/>
      <c r="W14" s="4"/>
    </row>
    <row r="15" spans="1:25" s="7" customFormat="1" x14ac:dyDescent="0.2">
      <c r="A15" s="34"/>
      <c r="B15" s="76"/>
      <c r="M15" s="14"/>
      <c r="N15" s="14"/>
      <c r="O15" s="14"/>
      <c r="P15" s="4"/>
      <c r="Q15" s="14"/>
      <c r="R15" s="14"/>
      <c r="S15" s="14"/>
      <c r="T15" s="4"/>
      <c r="U15" s="4"/>
      <c r="V15" s="2"/>
      <c r="W15" s="4"/>
    </row>
    <row r="16" spans="1:25" s="7" customFormat="1" x14ac:dyDescent="0.2">
      <c r="A16" s="83"/>
      <c r="B16" s="76"/>
      <c r="L16" s="14"/>
      <c r="M16" s="2"/>
      <c r="N16" s="14"/>
      <c r="O16" s="14"/>
      <c r="P16" s="4"/>
      <c r="Q16" s="2"/>
      <c r="R16" s="14"/>
      <c r="S16" s="14"/>
      <c r="T16" s="4"/>
      <c r="U16" s="4"/>
      <c r="V16" s="2"/>
      <c r="W16" s="4"/>
    </row>
    <row r="17" spans="1:25" s="3" customFormat="1" x14ac:dyDescent="0.2">
      <c r="A17" s="36"/>
      <c r="B17" s="84"/>
      <c r="C17" s="14"/>
      <c r="D17" s="14"/>
      <c r="E17" s="14"/>
      <c r="F17" s="14"/>
      <c r="G17" s="14"/>
      <c r="H17" s="14"/>
      <c r="I17" s="14"/>
      <c r="J17" s="14"/>
      <c r="K17" s="14"/>
      <c r="L17" s="14"/>
      <c r="M17" s="2"/>
      <c r="N17" s="14"/>
      <c r="O17" s="14"/>
      <c r="P17" s="4"/>
      <c r="Q17" s="2"/>
      <c r="R17" s="14"/>
      <c r="S17" s="14"/>
      <c r="T17" s="4"/>
      <c r="U17" s="4"/>
      <c r="V17" s="2"/>
      <c r="W17" s="4"/>
    </row>
    <row r="18" spans="1:25" s="3" customFormat="1" x14ac:dyDescent="0.2">
      <c r="A18" s="36"/>
      <c r="B18" s="84"/>
      <c r="C18" s="14"/>
      <c r="D18" s="14"/>
      <c r="E18" s="14"/>
      <c r="F18" s="14"/>
      <c r="G18" s="14"/>
      <c r="H18" s="14"/>
      <c r="I18" s="14"/>
      <c r="J18" s="14"/>
      <c r="K18" s="14"/>
      <c r="L18" s="14"/>
      <c r="M18" s="2"/>
      <c r="N18" s="14"/>
      <c r="O18" s="14"/>
      <c r="P18" s="4"/>
      <c r="Q18" s="2"/>
      <c r="R18" s="14"/>
      <c r="S18" s="14"/>
      <c r="T18" s="4"/>
      <c r="U18" s="4"/>
      <c r="V18" s="2"/>
      <c r="W18" s="4"/>
    </row>
    <row r="19" spans="1:25" s="3" customFormat="1" x14ac:dyDescent="0.2">
      <c r="A19" s="36" t="s">
        <v>0</v>
      </c>
      <c r="B19" s="84" t="s">
        <v>88</v>
      </c>
      <c r="C19" s="14" t="s">
        <v>1</v>
      </c>
      <c r="D19" s="14"/>
      <c r="E19" s="7" t="s">
        <v>2</v>
      </c>
      <c r="F19" s="14"/>
      <c r="G19" s="14"/>
      <c r="H19" s="14"/>
      <c r="I19" s="14"/>
      <c r="J19" s="14"/>
      <c r="K19" s="14"/>
      <c r="L19" s="14" t="s">
        <v>3</v>
      </c>
      <c r="M19" s="2"/>
      <c r="N19" s="14" t="s">
        <v>101</v>
      </c>
      <c r="O19" s="14"/>
      <c r="P19" s="4"/>
      <c r="Q19" s="2"/>
      <c r="R19" s="14" t="s">
        <v>102</v>
      </c>
      <c r="S19" s="14"/>
      <c r="T19" s="4"/>
      <c r="U19" s="14"/>
      <c r="V19" s="14" t="s">
        <v>4</v>
      </c>
      <c r="W19" s="14"/>
    </row>
    <row r="20" spans="1:25" s="3" customFormat="1" x14ac:dyDescent="0.2">
      <c r="A20" s="36"/>
      <c r="B20" s="84"/>
      <c r="C20" s="14"/>
      <c r="D20" s="14"/>
      <c r="E20" s="14"/>
      <c r="F20" s="14"/>
      <c r="G20" s="14"/>
      <c r="H20" s="14"/>
      <c r="I20" s="14"/>
      <c r="J20" s="14"/>
      <c r="K20" s="14"/>
      <c r="L20" s="14"/>
      <c r="M20" s="14"/>
      <c r="N20" s="14"/>
      <c r="O20" s="14"/>
      <c r="P20" s="14"/>
      <c r="Q20" s="14"/>
      <c r="R20" s="14"/>
      <c r="S20" s="14"/>
      <c r="T20" s="14"/>
      <c r="U20" s="14"/>
      <c r="V20" s="14"/>
      <c r="W20" s="14"/>
    </row>
    <row r="21" spans="1:25" s="5" customFormat="1" x14ac:dyDescent="0.2">
      <c r="A21" s="36" t="str">
        <f>C5</f>
        <v>10 Uhr</v>
      </c>
      <c r="B21" s="85">
        <v>1</v>
      </c>
      <c r="C21" s="9" t="str">
        <f>T(C9)</f>
        <v>TSV Gärtringen</v>
      </c>
      <c r="D21" s="9"/>
      <c r="E21" s="9" t="str">
        <f>T(C10)</f>
        <v>TSV Gärtringen 2</v>
      </c>
      <c r="F21" s="9"/>
      <c r="G21" s="9"/>
      <c r="H21" s="9"/>
      <c r="I21" s="9"/>
      <c r="J21" s="9"/>
      <c r="K21" s="9"/>
      <c r="L21" s="9" t="str">
        <f>T(C13)</f>
        <v>TSV Dennach</v>
      </c>
      <c r="M21" s="4"/>
      <c r="N21" s="4" t="s">
        <v>5</v>
      </c>
      <c r="O21" s="4"/>
      <c r="P21" s="4"/>
      <c r="Q21" s="4"/>
      <c r="R21" s="4" t="s">
        <v>5</v>
      </c>
      <c r="S21" s="4"/>
      <c r="T21" s="4"/>
      <c r="U21" s="86" t="str">
        <f t="shared" ref="U21:U36" si="0">IF(M21="","",IF(M21=O21,"1",IF(M21&gt;O21,"2","0")))</f>
        <v/>
      </c>
      <c r="V21" s="2" t="s">
        <v>5</v>
      </c>
      <c r="W21" s="86" t="str">
        <f>IF(O21="","",IF(O21=M21,"1",IF(O21&gt;M21,"2","0")))</f>
        <v/>
      </c>
      <c r="X21" s="2" t="str">
        <f>IF(U21="","0",U21)</f>
        <v>0</v>
      </c>
      <c r="Y21" s="2" t="str">
        <f>IF(W21="","0",W21)</f>
        <v>0</v>
      </c>
    </row>
    <row r="22" spans="1:25" s="5" customFormat="1" x14ac:dyDescent="0.2">
      <c r="A22" s="36"/>
      <c r="B22" s="85">
        <v>2</v>
      </c>
      <c r="C22" s="9" t="str">
        <f>T(C11)</f>
        <v>SpVgg Weil der Stadt</v>
      </c>
      <c r="D22" s="9"/>
      <c r="E22" s="9" t="str">
        <f>T(C12)</f>
        <v>TV Unterhaugstett</v>
      </c>
      <c r="F22" s="9"/>
      <c r="G22" s="9"/>
      <c r="H22" s="9"/>
      <c r="I22" s="9"/>
      <c r="J22" s="9"/>
      <c r="K22" s="9"/>
      <c r="L22" s="9" t="str">
        <f>T(C14)</f>
        <v>TSV Calw</v>
      </c>
      <c r="M22" s="4"/>
      <c r="N22" s="4" t="s">
        <v>5</v>
      </c>
      <c r="O22" s="4"/>
      <c r="P22" s="4"/>
      <c r="Q22" s="4"/>
      <c r="R22" s="4" t="s">
        <v>5</v>
      </c>
      <c r="S22" s="4"/>
      <c r="T22" s="4"/>
      <c r="U22" s="86" t="str">
        <f t="shared" si="0"/>
        <v/>
      </c>
      <c r="V22" s="2" t="s">
        <v>5</v>
      </c>
      <c r="W22" s="86" t="str">
        <f>IF(O22="","",IF(O22=M22,"1",IF(O22&gt;M22,"2","0")))</f>
        <v/>
      </c>
      <c r="X22" s="2" t="str">
        <f t="shared" ref="X22:X42" si="1">IF(U22="","0",U22)</f>
        <v>0</v>
      </c>
      <c r="Y22" s="2" t="str">
        <f t="shared" ref="Y22:Y42" si="2">IF(W22="","0",W22)</f>
        <v>0</v>
      </c>
    </row>
    <row r="23" spans="1:25" s="5" customFormat="1" x14ac:dyDescent="0.2">
      <c r="A23" s="36"/>
      <c r="B23"/>
      <c r="C23" s="1"/>
      <c r="D23" s="1"/>
      <c r="E23" s="1"/>
      <c r="F23" s="1"/>
      <c r="G23" s="1"/>
      <c r="H23" s="1"/>
      <c r="I23" s="1"/>
      <c r="J23" s="1"/>
      <c r="K23" s="1"/>
      <c r="L23" s="1"/>
      <c r="M23" s="4"/>
      <c r="N23" s="4"/>
      <c r="O23" s="4"/>
      <c r="P23" s="4"/>
      <c r="Q23" s="4"/>
      <c r="R23" s="4"/>
      <c r="S23" s="4"/>
      <c r="T23" s="4"/>
      <c r="U23" s="4"/>
      <c r="V23" s="2"/>
      <c r="W23" s="4"/>
      <c r="X23" s="2" t="str">
        <f t="shared" si="1"/>
        <v>0</v>
      </c>
      <c r="Y23" s="2" t="str">
        <f t="shared" si="2"/>
        <v>0</v>
      </c>
    </row>
    <row r="24" spans="1:25" s="5" customFormat="1" x14ac:dyDescent="0.2">
      <c r="A24" s="36"/>
      <c r="B24" s="85">
        <v>1</v>
      </c>
      <c r="C24" s="9" t="str">
        <f>T(C13)</f>
        <v>TSV Dennach</v>
      </c>
      <c r="D24" s="9"/>
      <c r="E24" s="9" t="str">
        <f>T(C14)</f>
        <v>TSV Calw</v>
      </c>
      <c r="F24" s="9"/>
      <c r="G24" s="9"/>
      <c r="H24" s="9"/>
      <c r="I24" s="9"/>
      <c r="J24" s="9"/>
      <c r="K24" s="9"/>
      <c r="L24" s="9" t="str">
        <f>T(C10)</f>
        <v>TSV Gärtringen 2</v>
      </c>
      <c r="M24" s="4"/>
      <c r="N24" s="4" t="s">
        <v>5</v>
      </c>
      <c r="O24" s="4"/>
      <c r="P24" s="4"/>
      <c r="Q24" s="4"/>
      <c r="R24" s="4" t="s">
        <v>5</v>
      </c>
      <c r="S24" s="4"/>
      <c r="T24" s="4"/>
      <c r="U24" s="86" t="str">
        <f t="shared" si="0"/>
        <v/>
      </c>
      <c r="V24" s="2" t="s">
        <v>5</v>
      </c>
      <c r="W24" s="86" t="str">
        <f>IF(O24="","",IF(O24=M24,"1",IF(O24&gt;M24,"2","0")))</f>
        <v/>
      </c>
      <c r="X24" s="2" t="str">
        <f t="shared" si="1"/>
        <v>0</v>
      </c>
      <c r="Y24" s="2" t="str">
        <f t="shared" si="2"/>
        <v>0</v>
      </c>
    </row>
    <row r="25" spans="1:25" s="5" customFormat="1" x14ac:dyDescent="0.2">
      <c r="A25"/>
      <c r="B25" s="85">
        <v>2</v>
      </c>
      <c r="C25" s="9" t="str">
        <f>T(C9)</f>
        <v>TSV Gärtringen</v>
      </c>
      <c r="D25" s="9"/>
      <c r="E25" s="9" t="str">
        <f>T(C11)</f>
        <v>SpVgg Weil der Stadt</v>
      </c>
      <c r="F25" s="9"/>
      <c r="G25" s="9"/>
      <c r="H25" s="9"/>
      <c r="I25" s="9"/>
      <c r="J25" s="9"/>
      <c r="K25" s="9"/>
      <c r="L25" s="9" t="str">
        <f>T(C12)</f>
        <v>TV Unterhaugstett</v>
      </c>
      <c r="M25" s="4"/>
      <c r="N25" s="4" t="s">
        <v>5</v>
      </c>
      <c r="O25" s="4"/>
      <c r="P25" s="4"/>
      <c r="Q25" s="4"/>
      <c r="R25" s="4" t="s">
        <v>5</v>
      </c>
      <c r="S25" s="4"/>
      <c r="T25" s="4"/>
      <c r="U25" s="86" t="str">
        <f t="shared" si="0"/>
        <v/>
      </c>
      <c r="V25" s="2" t="s">
        <v>5</v>
      </c>
      <c r="W25" s="86" t="str">
        <f>IF(O25="","",IF(O25=M25,"1",IF(O25&gt;M25,"2","0")))</f>
        <v/>
      </c>
      <c r="X25" s="2" t="str">
        <f t="shared" si="1"/>
        <v>0</v>
      </c>
      <c r="Y25" s="2" t="str">
        <f t="shared" si="2"/>
        <v>0</v>
      </c>
    </row>
    <row r="26" spans="1:25" s="5" customFormat="1" x14ac:dyDescent="0.2">
      <c r="A26" s="36"/>
      <c r="B26" s="85"/>
      <c r="C26" s="87"/>
      <c r="D26" s="87"/>
      <c r="E26" s="87"/>
      <c r="F26" s="87"/>
      <c r="G26" s="87"/>
      <c r="H26" s="87"/>
      <c r="I26" s="87"/>
      <c r="J26" s="87"/>
      <c r="K26" s="87"/>
      <c r="L26" s="9"/>
      <c r="M26" s="4"/>
      <c r="N26" s="4"/>
      <c r="O26" s="4"/>
      <c r="P26" s="4"/>
      <c r="Q26" s="4"/>
      <c r="R26" s="4"/>
      <c r="S26" s="4"/>
      <c r="T26" s="4"/>
      <c r="U26" s="4"/>
      <c r="V26" s="2"/>
      <c r="W26" s="4"/>
      <c r="X26" s="2" t="str">
        <f t="shared" si="1"/>
        <v>0</v>
      </c>
      <c r="Y26" s="2" t="str">
        <f t="shared" si="2"/>
        <v>0</v>
      </c>
    </row>
    <row r="27" spans="1:25" s="5" customFormat="1" x14ac:dyDescent="0.2">
      <c r="A27" s="36"/>
      <c r="B27" s="85">
        <v>1</v>
      </c>
      <c r="C27" s="9" t="str">
        <f>T(C10)</f>
        <v>TSV Gärtringen 2</v>
      </c>
      <c r="D27" s="9"/>
      <c r="E27" s="9" t="str">
        <f>T(C13)</f>
        <v>TSV Dennach</v>
      </c>
      <c r="F27" s="9"/>
      <c r="G27" s="9"/>
      <c r="H27" s="9"/>
      <c r="I27" s="9"/>
      <c r="J27" s="9"/>
      <c r="K27" s="9"/>
      <c r="L27" s="9" t="str">
        <f>T(C9)</f>
        <v>TSV Gärtringen</v>
      </c>
      <c r="M27" s="4"/>
      <c r="N27" s="4" t="s">
        <v>5</v>
      </c>
      <c r="O27" s="4"/>
      <c r="P27" s="4"/>
      <c r="Q27" s="4"/>
      <c r="R27" s="4" t="s">
        <v>5</v>
      </c>
      <c r="S27" s="4"/>
      <c r="T27" s="4"/>
      <c r="U27" s="86" t="str">
        <f t="shared" si="0"/>
        <v/>
      </c>
      <c r="V27" s="2" t="s">
        <v>5</v>
      </c>
      <c r="W27" s="86" t="str">
        <f>IF(O27="","",IF(O27=M27,"1",IF(O27&gt;M27,"2","0")))</f>
        <v/>
      </c>
      <c r="X27" s="2" t="str">
        <f t="shared" si="1"/>
        <v>0</v>
      </c>
      <c r="Y27" s="2" t="str">
        <f t="shared" si="2"/>
        <v>0</v>
      </c>
    </row>
    <row r="28" spans="1:25" s="5" customFormat="1" x14ac:dyDescent="0.2">
      <c r="A28" s="36"/>
      <c r="B28" s="85">
        <v>2</v>
      </c>
      <c r="C28" s="9" t="str">
        <f>T(C14)</f>
        <v>TSV Calw</v>
      </c>
      <c r="D28" s="9"/>
      <c r="E28" s="9" t="str">
        <f>T(C12)</f>
        <v>TV Unterhaugstett</v>
      </c>
      <c r="F28" s="9"/>
      <c r="G28" s="9"/>
      <c r="H28" s="9"/>
      <c r="I28" s="9"/>
      <c r="J28" s="9"/>
      <c r="K28" s="9"/>
      <c r="L28" s="9" t="str">
        <f>T(C11)</f>
        <v>SpVgg Weil der Stadt</v>
      </c>
      <c r="M28" s="4"/>
      <c r="N28" s="4" t="s">
        <v>5</v>
      </c>
      <c r="O28" s="4"/>
      <c r="P28" s="4"/>
      <c r="Q28" s="4"/>
      <c r="R28" s="4" t="s">
        <v>5</v>
      </c>
      <c r="S28" s="4"/>
      <c r="T28" s="4"/>
      <c r="U28" s="86" t="str">
        <f t="shared" si="0"/>
        <v/>
      </c>
      <c r="V28" s="2" t="s">
        <v>5</v>
      </c>
      <c r="W28" s="86" t="str">
        <f>IF(O28="","",IF(O28=M28,"1",IF(O28&gt;M28,"2","0")))</f>
        <v/>
      </c>
      <c r="X28" s="2" t="str">
        <f t="shared" si="1"/>
        <v>0</v>
      </c>
      <c r="Y28" s="2" t="str">
        <f t="shared" si="2"/>
        <v>0</v>
      </c>
    </row>
    <row r="29" spans="1:25" s="5" customFormat="1" x14ac:dyDescent="0.2">
      <c r="A29" s="36"/>
      <c r="B29" s="85"/>
      <c r="C29" s="9"/>
      <c r="D29" s="9"/>
      <c r="E29" s="9"/>
      <c r="F29" s="9"/>
      <c r="G29" s="9"/>
      <c r="H29" s="9"/>
      <c r="I29" s="9"/>
      <c r="J29" s="9"/>
      <c r="K29" s="9"/>
      <c r="L29" s="9"/>
      <c r="M29" s="4"/>
      <c r="N29" s="4"/>
      <c r="O29" s="4"/>
      <c r="P29" s="4"/>
      <c r="Q29" s="4"/>
      <c r="R29" s="4"/>
      <c r="S29" s="4"/>
      <c r="T29" s="4"/>
      <c r="U29" s="4"/>
      <c r="V29" s="2"/>
      <c r="W29" s="4"/>
      <c r="X29" s="2" t="str">
        <f t="shared" si="1"/>
        <v>0</v>
      </c>
      <c r="Y29" s="2" t="str">
        <f t="shared" si="2"/>
        <v>0</v>
      </c>
    </row>
    <row r="30" spans="1:25" s="5" customFormat="1" x14ac:dyDescent="0.2">
      <c r="A30" s="36"/>
      <c r="B30" s="85">
        <v>1</v>
      </c>
      <c r="C30" s="9" t="str">
        <f>T(C10)</f>
        <v>TSV Gärtringen 2</v>
      </c>
      <c r="D30" s="9"/>
      <c r="E30" s="9" t="str">
        <f>T(C11)</f>
        <v>SpVgg Weil der Stadt</v>
      </c>
      <c r="F30" s="9"/>
      <c r="G30" s="9"/>
      <c r="H30" s="9"/>
      <c r="I30" s="9"/>
      <c r="J30" s="9"/>
      <c r="K30" s="9"/>
      <c r="L30" s="9" t="str">
        <f>T(C13)</f>
        <v>TSV Dennach</v>
      </c>
      <c r="M30" s="4"/>
      <c r="N30" s="4" t="s">
        <v>5</v>
      </c>
      <c r="O30" s="4"/>
      <c r="P30" s="4"/>
      <c r="Q30" s="4"/>
      <c r="R30" s="4" t="s">
        <v>5</v>
      </c>
      <c r="S30" s="4"/>
      <c r="T30" s="4"/>
      <c r="U30" s="86" t="str">
        <f t="shared" si="0"/>
        <v/>
      </c>
      <c r="V30" s="2" t="s">
        <v>5</v>
      </c>
      <c r="W30" s="86" t="str">
        <f>IF(O30="","",IF(O30=M30,"1",IF(O30&gt;M30,"2","0")))</f>
        <v/>
      </c>
      <c r="X30" s="2" t="str">
        <f t="shared" si="1"/>
        <v>0</v>
      </c>
      <c r="Y30" s="2" t="str">
        <f t="shared" si="2"/>
        <v>0</v>
      </c>
    </row>
    <row r="31" spans="1:25" s="5" customFormat="1" x14ac:dyDescent="0.2">
      <c r="A31" s="36"/>
      <c r="B31" s="85">
        <v>2</v>
      </c>
      <c r="C31" s="9" t="str">
        <f>T(C12)</f>
        <v>TV Unterhaugstett</v>
      </c>
      <c r="D31" s="9"/>
      <c r="E31" s="9" t="str">
        <f>T(C9)</f>
        <v>TSV Gärtringen</v>
      </c>
      <c r="F31" s="9"/>
      <c r="G31" s="9"/>
      <c r="H31" s="9"/>
      <c r="I31" s="9"/>
      <c r="J31" s="9"/>
      <c r="K31" s="9"/>
      <c r="L31" s="9" t="str">
        <f>T(C14)</f>
        <v>TSV Calw</v>
      </c>
      <c r="M31" s="4"/>
      <c r="N31" s="4" t="s">
        <v>5</v>
      </c>
      <c r="O31" s="4"/>
      <c r="P31" s="4"/>
      <c r="Q31" s="4"/>
      <c r="R31" s="4" t="s">
        <v>5</v>
      </c>
      <c r="S31" s="4"/>
      <c r="T31" s="4"/>
      <c r="U31" s="86" t="str">
        <f t="shared" si="0"/>
        <v/>
      </c>
      <c r="V31" s="2" t="s">
        <v>5</v>
      </c>
      <c r="W31" s="86" t="str">
        <f>IF(O31="","",IF(O31=M31,"1",IF(O31&gt;M31,"2","0")))</f>
        <v/>
      </c>
      <c r="X31" s="2" t="str">
        <f t="shared" si="1"/>
        <v>0</v>
      </c>
      <c r="Y31" s="2" t="str">
        <f t="shared" si="2"/>
        <v>0</v>
      </c>
    </row>
    <row r="32" spans="1:25" s="5" customFormat="1" x14ac:dyDescent="0.2">
      <c r="A32" s="36"/>
      <c r="B32" s="85"/>
      <c r="C32" s="9"/>
      <c r="D32" s="9"/>
      <c r="E32" s="9"/>
      <c r="F32" s="9"/>
      <c r="G32" s="9"/>
      <c r="H32" s="9"/>
      <c r="I32" s="9"/>
      <c r="J32" s="9"/>
      <c r="K32" s="9"/>
      <c r="L32" s="9"/>
      <c r="M32" s="4"/>
      <c r="N32" s="4"/>
      <c r="O32" s="4"/>
      <c r="P32" s="4"/>
      <c r="Q32" s="4"/>
      <c r="R32" s="4"/>
      <c r="S32" s="4"/>
      <c r="T32" s="4"/>
      <c r="U32" s="4"/>
      <c r="V32" s="2"/>
      <c r="W32" s="4"/>
      <c r="X32" s="2" t="str">
        <f t="shared" si="1"/>
        <v>0</v>
      </c>
      <c r="Y32" s="2" t="str">
        <f t="shared" si="2"/>
        <v>0</v>
      </c>
    </row>
    <row r="33" spans="1:25" s="3" customFormat="1" x14ac:dyDescent="0.2">
      <c r="A33" s="36"/>
      <c r="B33" s="85">
        <v>1</v>
      </c>
      <c r="C33" s="9" t="str">
        <f>T(C13)</f>
        <v>TSV Dennach</v>
      </c>
      <c r="D33" s="9"/>
      <c r="E33" s="9" t="str">
        <f>T(C9)</f>
        <v>TSV Gärtringen</v>
      </c>
      <c r="F33" s="9"/>
      <c r="G33" s="9"/>
      <c r="H33" s="9"/>
      <c r="I33" s="9"/>
      <c r="J33" s="9"/>
      <c r="K33" s="9"/>
      <c r="L33" s="9" t="str">
        <f>T(C10)</f>
        <v>TSV Gärtringen 2</v>
      </c>
      <c r="M33" s="4"/>
      <c r="N33" s="4" t="s">
        <v>5</v>
      </c>
      <c r="O33" s="4"/>
      <c r="P33" s="4"/>
      <c r="Q33" s="4"/>
      <c r="R33" s="4" t="s">
        <v>5</v>
      </c>
      <c r="S33" s="4"/>
      <c r="T33" s="4"/>
      <c r="U33" s="86" t="str">
        <f t="shared" si="0"/>
        <v/>
      </c>
      <c r="V33" s="2" t="s">
        <v>5</v>
      </c>
      <c r="W33" s="86" t="str">
        <f>IF(O33="","",IF(O33=M33,"1",IF(O33&gt;M33,"2","0")))</f>
        <v/>
      </c>
      <c r="X33" s="2" t="str">
        <f t="shared" si="1"/>
        <v>0</v>
      </c>
      <c r="Y33" s="2" t="str">
        <f t="shared" si="2"/>
        <v>0</v>
      </c>
    </row>
    <row r="34" spans="1:25" s="4" customFormat="1" x14ac:dyDescent="0.2">
      <c r="A34" s="36"/>
      <c r="B34" s="2">
        <v>2</v>
      </c>
      <c r="C34" s="9" t="str">
        <f>T(C11)</f>
        <v>SpVgg Weil der Stadt</v>
      </c>
      <c r="D34" s="9"/>
      <c r="E34" s="9" t="str">
        <f>T(C14)</f>
        <v>TSV Calw</v>
      </c>
      <c r="F34" s="9"/>
      <c r="G34" s="9"/>
      <c r="H34" s="9"/>
      <c r="I34" s="9"/>
      <c r="J34" s="9"/>
      <c r="K34" s="9"/>
      <c r="L34" s="9" t="str">
        <f>T(C12)</f>
        <v>TV Unterhaugstett</v>
      </c>
      <c r="N34" s="4" t="s">
        <v>5</v>
      </c>
      <c r="R34" s="4" t="s">
        <v>5</v>
      </c>
      <c r="U34" s="86" t="str">
        <f t="shared" si="0"/>
        <v/>
      </c>
      <c r="V34" s="2" t="s">
        <v>5</v>
      </c>
      <c r="W34" s="86" t="str">
        <f>IF(O34="","",IF(O34=M34,"1",IF(O34&gt;M34,"2","0")))</f>
        <v/>
      </c>
      <c r="X34" s="2" t="str">
        <f t="shared" si="1"/>
        <v>0</v>
      </c>
      <c r="Y34" s="2" t="str">
        <f t="shared" si="2"/>
        <v>0</v>
      </c>
    </row>
    <row r="35" spans="1:25" s="4" customFormat="1" x14ac:dyDescent="0.2">
      <c r="A35" s="36"/>
      <c r="B35"/>
      <c r="C35" s="1"/>
      <c r="D35" s="1"/>
      <c r="E35" s="1"/>
      <c r="F35" s="1"/>
      <c r="G35" s="1"/>
      <c r="H35" s="1"/>
      <c r="I35" s="1"/>
      <c r="J35" s="1"/>
      <c r="K35" s="1"/>
      <c r="L35" s="1"/>
      <c r="V35" s="2"/>
      <c r="X35" s="2" t="str">
        <f t="shared" si="1"/>
        <v>0</v>
      </c>
      <c r="Y35" s="2" t="str">
        <f t="shared" si="2"/>
        <v>0</v>
      </c>
    </row>
    <row r="36" spans="1:25" x14ac:dyDescent="0.2">
      <c r="A36" s="36"/>
      <c r="B36" s="85">
        <v>1</v>
      </c>
      <c r="C36" s="1" t="str">
        <f>T(C10)</f>
        <v>TSV Gärtringen 2</v>
      </c>
      <c r="D36" s="1"/>
      <c r="E36" s="1" t="str">
        <f>T(C14)</f>
        <v>TSV Calw</v>
      </c>
      <c r="F36" s="1"/>
      <c r="G36" s="1"/>
      <c r="H36" s="1"/>
      <c r="I36" s="1"/>
      <c r="J36" s="1"/>
      <c r="K36" s="1"/>
      <c r="L36" s="1" t="str">
        <f>T(C9)</f>
        <v>TSV Gärtringen</v>
      </c>
      <c r="N36" s="4" t="s">
        <v>5</v>
      </c>
      <c r="P36" s="4"/>
      <c r="R36" s="4" t="s">
        <v>5</v>
      </c>
      <c r="T36" s="4"/>
      <c r="U36" s="86" t="str">
        <f t="shared" si="0"/>
        <v/>
      </c>
      <c r="V36" s="2" t="s">
        <v>5</v>
      </c>
      <c r="W36" s="86" t="str">
        <f>IF(O36="","",IF(O36=M36,"1",IF(O36&gt;M36,"2","0")))</f>
        <v/>
      </c>
      <c r="X36" s="2" t="str">
        <f t="shared" si="1"/>
        <v>0</v>
      </c>
      <c r="Y36" s="2" t="str">
        <f t="shared" si="2"/>
        <v>0</v>
      </c>
    </row>
    <row r="37" spans="1:25" x14ac:dyDescent="0.2">
      <c r="A37" s="36"/>
      <c r="B37" s="85">
        <v>2</v>
      </c>
      <c r="C37" s="1" t="str">
        <f>T(C12)</f>
        <v>TV Unterhaugstett</v>
      </c>
      <c r="D37" s="1"/>
      <c r="E37" s="1" t="str">
        <f>T(C13)</f>
        <v>TSV Dennach</v>
      </c>
      <c r="F37" s="1"/>
      <c r="G37" s="1"/>
      <c r="H37" s="1"/>
      <c r="I37" s="1"/>
      <c r="J37" s="1"/>
      <c r="K37" s="1"/>
      <c r="L37" s="1" t="str">
        <f>T(C11)</f>
        <v>SpVgg Weil der Stadt</v>
      </c>
      <c r="N37" s="4" t="s">
        <v>5</v>
      </c>
      <c r="P37" s="4"/>
      <c r="R37" s="4" t="s">
        <v>5</v>
      </c>
      <c r="T37" s="4"/>
      <c r="U37" s="86" t="str">
        <f>IF(M37="","",IF(M37=O37,"1",IF(M37&gt;O37,"2","0")))</f>
        <v/>
      </c>
      <c r="V37" s="2" t="s">
        <v>5</v>
      </c>
      <c r="W37" s="86" t="str">
        <f>IF(O37="","",IF(O37=M37,"1",IF(O37&gt;M37,"2","0")))</f>
        <v/>
      </c>
      <c r="X37" s="2" t="str">
        <f t="shared" si="1"/>
        <v>0</v>
      </c>
      <c r="Y37" s="2" t="str">
        <f t="shared" si="2"/>
        <v>0</v>
      </c>
    </row>
    <row r="38" spans="1:25" x14ac:dyDescent="0.2">
      <c r="A38" s="36"/>
      <c r="B38" s="85"/>
      <c r="C38" s="1"/>
      <c r="D38" s="1"/>
      <c r="E38" s="1"/>
      <c r="F38" s="1"/>
      <c r="G38" s="1"/>
      <c r="H38" s="1"/>
      <c r="I38" s="1"/>
      <c r="J38" s="1"/>
      <c r="K38" s="1"/>
      <c r="L38" s="1"/>
      <c r="N38" s="4"/>
      <c r="R38" s="4"/>
      <c r="U38" s="4"/>
      <c r="W38" s="4"/>
      <c r="X38" s="2" t="str">
        <f t="shared" si="1"/>
        <v>0</v>
      </c>
      <c r="Y38" s="2" t="str">
        <f t="shared" si="2"/>
        <v>0</v>
      </c>
    </row>
    <row r="39" spans="1:25" x14ac:dyDescent="0.2">
      <c r="A39" s="36"/>
      <c r="B39" s="85">
        <v>1</v>
      </c>
      <c r="C39" s="1" t="str">
        <f>T(C12)</f>
        <v>TV Unterhaugstett</v>
      </c>
      <c r="D39" s="1"/>
      <c r="E39" s="1" t="str">
        <f>T(C10)</f>
        <v>TSV Gärtringen 2</v>
      </c>
      <c r="F39" s="1"/>
      <c r="G39" s="1"/>
      <c r="H39" s="1"/>
      <c r="I39" s="1"/>
      <c r="J39" s="1"/>
      <c r="K39" s="1"/>
      <c r="L39" s="1" t="str">
        <f>T(C9)</f>
        <v>TSV Gärtringen</v>
      </c>
      <c r="N39" s="4" t="s">
        <v>5</v>
      </c>
      <c r="R39" s="4" t="s">
        <v>5</v>
      </c>
      <c r="U39" s="86" t="str">
        <f>IF(M39="","",IF(M39=O39,"1",IF(M39&gt;O39,"2","0")))</f>
        <v/>
      </c>
      <c r="V39" s="2" t="s">
        <v>5</v>
      </c>
      <c r="W39" s="86" t="str">
        <f>IF(O39="","",IF(O39=M39,"1",IF(O39&gt;M39,"2","0")))</f>
        <v/>
      </c>
      <c r="X39" s="2" t="str">
        <f t="shared" si="1"/>
        <v>0</v>
      </c>
      <c r="Y39" s="2" t="str">
        <f t="shared" si="2"/>
        <v>0</v>
      </c>
    </row>
    <row r="40" spans="1:25" x14ac:dyDescent="0.2">
      <c r="A40" s="36"/>
      <c r="B40" s="85">
        <v>2</v>
      </c>
      <c r="C40" s="1" t="str">
        <f>T(C13)</f>
        <v>TSV Dennach</v>
      </c>
      <c r="D40" s="1"/>
      <c r="E40" s="1" t="str">
        <f>T(C11)</f>
        <v>SpVgg Weil der Stadt</v>
      </c>
      <c r="F40" s="1"/>
      <c r="G40" s="1"/>
      <c r="H40" s="1"/>
      <c r="I40" s="1"/>
      <c r="J40" s="1"/>
      <c r="K40" s="1"/>
      <c r="L40" s="1" t="str">
        <f>T(C14)</f>
        <v>TSV Calw</v>
      </c>
      <c r="N40" s="4" t="s">
        <v>5</v>
      </c>
      <c r="P40" s="14"/>
      <c r="R40" s="4" t="s">
        <v>5</v>
      </c>
      <c r="T40" s="14"/>
      <c r="U40" s="86" t="str">
        <f>IF(M40="","",IF(M40=O40,"1",IF(M40&gt;O40,"2","0")))</f>
        <v/>
      </c>
      <c r="V40" s="2" t="s">
        <v>5</v>
      </c>
      <c r="W40" s="86" t="str">
        <f>IF(O40="","",IF(O40=M40,"1",IF(O40&gt;M40,"2","0")))</f>
        <v/>
      </c>
      <c r="X40" s="2" t="str">
        <f t="shared" si="1"/>
        <v>0</v>
      </c>
      <c r="Y40" s="2" t="str">
        <f t="shared" si="2"/>
        <v>0</v>
      </c>
    </row>
    <row r="41" spans="1:25" x14ac:dyDescent="0.2">
      <c r="A41" s="36"/>
      <c r="B41" s="85"/>
      <c r="C41" s="1"/>
      <c r="D41" s="1"/>
      <c r="E41" s="1"/>
      <c r="F41" s="1"/>
      <c r="G41" s="1"/>
      <c r="H41" s="1"/>
      <c r="I41" s="1"/>
      <c r="J41" s="1"/>
      <c r="K41" s="1"/>
      <c r="L41" s="1"/>
      <c r="P41" s="14"/>
      <c r="T41" s="14"/>
      <c r="U41" s="4"/>
      <c r="W41" s="4"/>
      <c r="X41" s="2" t="str">
        <f t="shared" si="1"/>
        <v>0</v>
      </c>
      <c r="Y41" s="2" t="str">
        <f t="shared" si="2"/>
        <v>0</v>
      </c>
    </row>
    <row r="42" spans="1:25" x14ac:dyDescent="0.2">
      <c r="A42" s="36"/>
      <c r="B42" s="85">
        <v>1</v>
      </c>
      <c r="C42" s="1" t="str">
        <f>T(C14)</f>
        <v>TSV Calw</v>
      </c>
      <c r="D42" s="1"/>
      <c r="E42" s="1" t="str">
        <f>T(C9)</f>
        <v>TSV Gärtringen</v>
      </c>
      <c r="F42" s="1"/>
      <c r="G42" s="1"/>
      <c r="H42" s="1"/>
      <c r="I42" s="1"/>
      <c r="J42" s="1"/>
      <c r="K42" s="1"/>
      <c r="L42" s="1" t="str">
        <f>T(C10)</f>
        <v>TSV Gärtringen 2</v>
      </c>
      <c r="N42" s="4" t="s">
        <v>5</v>
      </c>
      <c r="P42" s="14"/>
      <c r="R42" s="4" t="s">
        <v>5</v>
      </c>
      <c r="T42" s="14"/>
      <c r="U42" s="86" t="str">
        <f>IF(M42="","",IF(M42=O42,"1",IF(M42&gt;O42,"2","0")))</f>
        <v/>
      </c>
      <c r="V42" s="2" t="s">
        <v>5</v>
      </c>
      <c r="W42" s="86" t="str">
        <f>IF(O42="","",IF(O42=M42,"1",IF(O42&gt;M42,"2","0")))</f>
        <v/>
      </c>
      <c r="X42" s="2" t="str">
        <f t="shared" si="1"/>
        <v>0</v>
      </c>
      <c r="Y42" s="2" t="str">
        <f t="shared" si="2"/>
        <v>0</v>
      </c>
    </row>
    <row r="43" spans="1:25" x14ac:dyDescent="0.2">
      <c r="A43" s="36"/>
      <c r="B43" s="88"/>
      <c r="C43" s="1"/>
      <c r="D43" s="1"/>
      <c r="E43" s="1"/>
      <c r="F43" s="1"/>
      <c r="G43" s="1"/>
      <c r="H43" s="1"/>
      <c r="I43" s="1"/>
      <c r="J43" s="1"/>
      <c r="K43" s="1"/>
      <c r="L43" s="1"/>
      <c r="P43" s="14"/>
      <c r="T43" s="14"/>
      <c r="U43" s="14"/>
      <c r="V43" s="14"/>
      <c r="W43" s="14"/>
    </row>
    <row r="44" spans="1:25" x14ac:dyDescent="0.2">
      <c r="A44" s="36"/>
      <c r="B44" s="88"/>
      <c r="C44" s="1"/>
      <c r="D44" s="1"/>
      <c r="E44" s="1"/>
      <c r="F44" s="1"/>
      <c r="G44" s="1"/>
      <c r="H44" s="1"/>
      <c r="I44" s="1"/>
      <c r="J44" s="1"/>
      <c r="K44" s="1"/>
      <c r="L44" s="1"/>
      <c r="P44" s="14"/>
      <c r="T44" s="14"/>
      <c r="U44" s="14"/>
      <c r="V44" s="14"/>
      <c r="W44" s="14"/>
    </row>
    <row r="45" spans="1:25" x14ac:dyDescent="0.2">
      <c r="A45" s="36"/>
      <c r="B45" s="88"/>
      <c r="C45" s="1"/>
      <c r="D45" s="1"/>
      <c r="E45" s="1"/>
      <c r="F45" s="1"/>
      <c r="G45" s="1"/>
      <c r="H45" s="1"/>
      <c r="I45" s="1"/>
      <c r="J45" s="1"/>
      <c r="K45" s="1"/>
      <c r="L45" s="1"/>
      <c r="P45" s="14"/>
      <c r="T45" s="14"/>
      <c r="U45" s="14"/>
    </row>
    <row r="46" spans="1:25" s="7" customFormat="1" x14ac:dyDescent="0.2">
      <c r="A46" s="34" t="s">
        <v>119</v>
      </c>
      <c r="B46" s="76"/>
      <c r="M46" s="14"/>
      <c r="N46" s="14"/>
      <c r="O46" s="14"/>
      <c r="P46" s="14"/>
      <c r="Q46" s="14"/>
      <c r="R46" s="14"/>
      <c r="S46" s="14"/>
      <c r="T46" s="14"/>
      <c r="U46" s="14"/>
      <c r="V46" s="14"/>
      <c r="W46" s="14"/>
    </row>
    <row r="47" spans="1:25" s="7" customFormat="1" x14ac:dyDescent="0.2">
      <c r="A47" s="34" t="s">
        <v>120</v>
      </c>
      <c r="B47" s="76" t="s">
        <v>121</v>
      </c>
      <c r="M47" s="14"/>
      <c r="N47" s="14" t="s">
        <v>12</v>
      </c>
      <c r="O47" s="14"/>
      <c r="P47" s="4"/>
      <c r="Q47" s="14"/>
      <c r="R47" s="14" t="s">
        <v>12</v>
      </c>
      <c r="S47" s="14"/>
      <c r="T47" s="4"/>
      <c r="U47" s="14"/>
      <c r="V47" s="14" t="s">
        <v>4</v>
      </c>
      <c r="W47" s="14"/>
    </row>
    <row r="48" spans="1:25" x14ac:dyDescent="0.2">
      <c r="A48" s="36"/>
      <c r="B48" s="1" t="str">
        <f t="shared" ref="B48:B53" si="3">T(C9)</f>
        <v>TSV Gärtringen</v>
      </c>
      <c r="E48" s="89" t="str">
        <f>U21</f>
        <v/>
      </c>
      <c r="F48" s="89" t="str">
        <f>U25</f>
        <v/>
      </c>
      <c r="G48" s="89" t="str">
        <f>W31</f>
        <v/>
      </c>
      <c r="H48" s="89" t="str">
        <f>W33</f>
        <v/>
      </c>
      <c r="I48" s="89" t="str">
        <f>W42</f>
        <v/>
      </c>
      <c r="J48" s="2"/>
      <c r="K48" s="2"/>
      <c r="L48" s="2"/>
      <c r="M48" s="2" t="str">
        <f>IF(M21="","",SUM(M21+M25+O31+O33+O42))</f>
        <v/>
      </c>
      <c r="N48" s="2" t="s">
        <v>5</v>
      </c>
      <c r="O48" s="2" t="str">
        <f>IF(M21="","",SUM(O21+O25+M31+M33+M42))</f>
        <v/>
      </c>
      <c r="Q48" s="2" t="str">
        <f>IF(Q21="","",SUM(Q21+Q25+S31+S33+S42))</f>
        <v/>
      </c>
      <c r="R48" s="2" t="s">
        <v>5</v>
      </c>
      <c r="S48" s="2" t="str">
        <f>IF(Q21="","",SUM(S21+S25+Q31+Q33+Q42))</f>
        <v/>
      </c>
      <c r="U48" s="2" t="str">
        <f>IF(O21="","",(SUM(X21+X25+Y31+Y33+Y42)))</f>
        <v/>
      </c>
      <c r="V48" s="2" t="s">
        <v>5</v>
      </c>
      <c r="W48" s="2" t="str">
        <f>IF(O21="","",SUM(Y21+Y25+X31+X33+X42))</f>
        <v/>
      </c>
      <c r="X48" s="2" t="str">
        <f>IF(U48="","0",U48)</f>
        <v>0</v>
      </c>
      <c r="Y48" s="2" t="str">
        <f>IF(W48="","0",W48)</f>
        <v>0</v>
      </c>
    </row>
    <row r="49" spans="1:23" x14ac:dyDescent="0.2">
      <c r="A49" s="36"/>
      <c r="B49" s="1" t="str">
        <f t="shared" si="3"/>
        <v>TSV Gärtringen 2</v>
      </c>
      <c r="E49" s="89" t="str">
        <f>W21</f>
        <v/>
      </c>
      <c r="F49" s="89" t="str">
        <f>U27</f>
        <v/>
      </c>
      <c r="G49" s="89" t="str">
        <f>U30</f>
        <v/>
      </c>
      <c r="H49" s="89" t="str">
        <f>U36</f>
        <v/>
      </c>
      <c r="I49" s="89" t="str">
        <f>W39</f>
        <v/>
      </c>
      <c r="J49" s="2"/>
      <c r="K49" s="2"/>
      <c r="L49" s="2"/>
      <c r="M49" s="2" t="str">
        <f>IF(M21="","",SUM(O21+M27+M30+M36+O39))</f>
        <v/>
      </c>
      <c r="N49" s="2" t="s">
        <v>5</v>
      </c>
      <c r="O49" s="2" t="str">
        <f>IF(M21="","",SUM(M21+O27+O30+O36+M39))</f>
        <v/>
      </c>
      <c r="Q49" s="2" t="str">
        <f>IF(Q21="","",SUM(S21+Q27+Q30+Q36+S39))</f>
        <v/>
      </c>
      <c r="R49" s="2" t="s">
        <v>5</v>
      </c>
      <c r="S49" s="2" t="str">
        <f>IF(Q21="","",SUM(Q21+S27+S30+S36+Q39))</f>
        <v/>
      </c>
      <c r="U49" s="2" t="str">
        <f>IF(O21="","",SUM(Y21+X27+X30+X36+Y39))</f>
        <v/>
      </c>
      <c r="V49" s="2" t="s">
        <v>5</v>
      </c>
      <c r="W49" s="2" t="str">
        <f>IF(O21="","",SUM(X21+Y27+Y30+Y36+X39))</f>
        <v/>
      </c>
    </row>
    <row r="50" spans="1:23" x14ac:dyDescent="0.2">
      <c r="A50" s="36"/>
      <c r="B50" s="1" t="str">
        <f t="shared" si="3"/>
        <v>SpVgg Weil der Stadt</v>
      </c>
      <c r="E50" s="89" t="str">
        <f>U22</f>
        <v/>
      </c>
      <c r="F50" s="89" t="str">
        <f>W25</f>
        <v/>
      </c>
      <c r="G50" s="89" t="str">
        <f>W30</f>
        <v/>
      </c>
      <c r="H50" s="89" t="str">
        <f>U34</f>
        <v/>
      </c>
      <c r="I50" s="89" t="str">
        <f>W40</f>
        <v/>
      </c>
      <c r="J50" s="2"/>
      <c r="K50" s="2"/>
      <c r="L50" s="2"/>
      <c r="M50" s="2" t="str">
        <f>IF(M21="","",SUM(M22+O25+O30+M34+O40))</f>
        <v/>
      </c>
      <c r="N50" s="2" t="s">
        <v>5</v>
      </c>
      <c r="O50" s="2" t="str">
        <f>IF(M21="","",SUM(O22+M25+M30+O34+M40))</f>
        <v/>
      </c>
      <c r="Q50" s="2" t="str">
        <f>IF(Q21="","",SUM(Q22+S25+S30+Q34+S40))</f>
        <v/>
      </c>
      <c r="R50" s="2" t="s">
        <v>5</v>
      </c>
      <c r="S50" s="2" t="str">
        <f>IF(Q21="","",SUM(S22+Q25+Q30+S34+Q40))</f>
        <v/>
      </c>
      <c r="U50" s="2" t="str">
        <f>IF(O21="","",SUM(X22+Y25+Y30+X34+Y40))</f>
        <v/>
      </c>
      <c r="V50" s="2" t="s">
        <v>5</v>
      </c>
      <c r="W50" s="2" t="str">
        <f>IF(O21="","",SUM(Y22+X25+X30+Y34+X40))</f>
        <v/>
      </c>
    </row>
    <row r="51" spans="1:23" x14ac:dyDescent="0.2">
      <c r="A51" s="36"/>
      <c r="B51" s="1" t="str">
        <f t="shared" si="3"/>
        <v>TV Unterhaugstett</v>
      </c>
      <c r="E51" s="89" t="str">
        <f>W22</f>
        <v/>
      </c>
      <c r="F51" s="89" t="str">
        <f>W28</f>
        <v/>
      </c>
      <c r="G51" s="89" t="str">
        <f>U31</f>
        <v/>
      </c>
      <c r="H51" s="89" t="str">
        <f>U37</f>
        <v/>
      </c>
      <c r="I51" s="89" t="str">
        <f>U39</f>
        <v/>
      </c>
      <c r="J51" s="2"/>
      <c r="K51" s="2"/>
      <c r="L51" s="2"/>
      <c r="M51" s="2" t="str">
        <f>IF(M21="","",SUM(O22+O28+M31+M37+M39))</f>
        <v/>
      </c>
      <c r="N51" s="2" t="s">
        <v>5</v>
      </c>
      <c r="O51" s="2" t="str">
        <f>IF(M21="","",SUM(M22+M28+O31+O37+O39))</f>
        <v/>
      </c>
      <c r="Q51" s="2" t="str">
        <f>IF(Q21="","",SUM(S22+S28+Q31+Q37+Q39))</f>
        <v/>
      </c>
      <c r="R51" s="2" t="s">
        <v>5</v>
      </c>
      <c r="S51" s="2" t="str">
        <f>IF(Q21="","",SUM(Q22+Q28+S31+S37+S39))</f>
        <v/>
      </c>
      <c r="U51" s="2" t="str">
        <f>IF(O21="","",SUM(Y22+Y28+X31+X37+X39))</f>
        <v/>
      </c>
      <c r="V51" s="2" t="s">
        <v>5</v>
      </c>
      <c r="W51" s="2" t="str">
        <f>IF(O21="","",SUM(X22+X28+Y31+Y37+Y39))</f>
        <v/>
      </c>
    </row>
    <row r="52" spans="1:23" x14ac:dyDescent="0.2">
      <c r="A52" s="36"/>
      <c r="B52" s="1" t="str">
        <f t="shared" si="3"/>
        <v>TSV Dennach</v>
      </c>
      <c r="E52" s="89" t="str">
        <f>U24</f>
        <v/>
      </c>
      <c r="F52" s="89" t="str">
        <f>W27</f>
        <v/>
      </c>
      <c r="G52" s="89" t="str">
        <f>U33</f>
        <v/>
      </c>
      <c r="H52" s="89" t="str">
        <f>W37</f>
        <v/>
      </c>
      <c r="I52" s="89" t="str">
        <f>U40</f>
        <v/>
      </c>
      <c r="J52" s="2"/>
      <c r="K52" s="2"/>
      <c r="L52" s="2"/>
      <c r="M52" s="2" t="str">
        <f>IF(M21="","",SUM(M24+O27+M33+O37+M40))</f>
        <v/>
      </c>
      <c r="N52" s="2" t="s">
        <v>5</v>
      </c>
      <c r="O52" s="2" t="str">
        <f>IF(M21="","",SUM(O24+M27+O33+M37+O40))</f>
        <v/>
      </c>
      <c r="Q52" s="2" t="str">
        <f>IF(Q21="","",SUM(Q24+S27+Q33+S37+Q40))</f>
        <v/>
      </c>
      <c r="R52" s="2" t="s">
        <v>5</v>
      </c>
      <c r="S52" s="2" t="str">
        <f>IF(Q21="","",SUM(S24+Q27+S33+Q37+S40))</f>
        <v/>
      </c>
      <c r="U52" s="2" t="str">
        <f>IF(O21="","",SUM(X24+Y27+X33+Y37+X40))</f>
        <v/>
      </c>
      <c r="V52" s="2" t="s">
        <v>5</v>
      </c>
      <c r="W52" s="2" t="str">
        <f>IF(O21="","",SUM(Y24+X27+Y33+X37+Y40))</f>
        <v/>
      </c>
    </row>
    <row r="53" spans="1:23" x14ac:dyDescent="0.2">
      <c r="A53" s="36"/>
      <c r="B53" s="1" t="str">
        <f t="shared" si="3"/>
        <v>TSV Calw</v>
      </c>
      <c r="E53" s="89" t="str">
        <f>W24</f>
        <v/>
      </c>
      <c r="F53" s="89" t="str">
        <f>U28</f>
        <v/>
      </c>
      <c r="G53" s="89" t="str">
        <f>W34</f>
        <v/>
      </c>
      <c r="H53" s="89" t="str">
        <f>W36</f>
        <v/>
      </c>
      <c r="I53" s="89" t="str">
        <f>U42</f>
        <v/>
      </c>
      <c r="J53" s="2"/>
      <c r="K53" s="2"/>
      <c r="L53" s="2"/>
      <c r="M53" s="2" t="str">
        <f>IF(M21="","",SUM(O24+M28+O34+O36+M42))</f>
        <v/>
      </c>
      <c r="N53" s="2" t="s">
        <v>5</v>
      </c>
      <c r="O53" s="2" t="str">
        <f>IF(M21="","",SUM(M24+O28+M34+M36+O42))</f>
        <v/>
      </c>
      <c r="Q53" s="2" t="str">
        <f>IF(Q21="","",SUM(S24+Q28+S34+S36+Q42))</f>
        <v/>
      </c>
      <c r="R53" s="2" t="s">
        <v>5</v>
      </c>
      <c r="S53" s="2" t="str">
        <f>IF(Q21="","",SUM(Q24+S28+Q34+Q36+S42))</f>
        <v/>
      </c>
      <c r="U53" s="2" t="str">
        <f>IF(O21="","",SUM(Y24+X28+Y34+Y36+X42))</f>
        <v/>
      </c>
      <c r="V53" s="2" t="s">
        <v>5</v>
      </c>
      <c r="W53" s="2" t="str">
        <f>IF(O21="","",SUM(X24+Y28+X34+X36+Y42))</f>
        <v/>
      </c>
    </row>
    <row r="54" spans="1:23" x14ac:dyDescent="0.2">
      <c r="B54" s="1"/>
    </row>
    <row r="55" spans="1:23" x14ac:dyDescent="0.2">
      <c r="M55" s="2">
        <f>SUM(M48:M54)</f>
        <v>0</v>
      </c>
      <c r="N55" s="2" t="s">
        <v>5</v>
      </c>
      <c r="O55" s="2">
        <f>SUM(O48:O54)</f>
        <v>0</v>
      </c>
      <c r="Q55" s="2">
        <f>SUM(Q48:Q54)</f>
        <v>0</v>
      </c>
      <c r="R55" s="2" t="s">
        <v>5</v>
      </c>
      <c r="S55" s="2">
        <f>SUM(S48:S54)</f>
        <v>0</v>
      </c>
      <c r="U55" s="2">
        <f>SUM(U48:U54)</f>
        <v>0</v>
      </c>
      <c r="V55" s="2" t="s">
        <v>5</v>
      </c>
      <c r="W55" s="2">
        <f>SUM(W48:W54)</f>
        <v>0</v>
      </c>
    </row>
    <row r="56" spans="1:23" x14ac:dyDescent="0.2">
      <c r="U56" s="4"/>
      <c r="W56" s="4"/>
    </row>
    <row r="57" spans="1:23" x14ac:dyDescent="0.2">
      <c r="A57" s="17" t="s">
        <v>193</v>
      </c>
      <c r="B57" s="90"/>
      <c r="C57" s="90"/>
      <c r="D57" s="90"/>
      <c r="E57" s="90"/>
      <c r="F57" s="90"/>
      <c r="G57" s="90"/>
      <c r="H57" s="90"/>
      <c r="I57" s="90"/>
      <c r="J57" s="90"/>
      <c r="K57" s="90"/>
      <c r="L57" s="90"/>
      <c r="M57" s="91"/>
      <c r="Q57" s="91"/>
      <c r="U57" s="4"/>
      <c r="W57" s="4"/>
    </row>
    <row r="58" spans="1:23" x14ac:dyDescent="0.2">
      <c r="A58" s="92"/>
    </row>
    <row r="59" spans="1:23" x14ac:dyDescent="0.2">
      <c r="A59" s="92"/>
      <c r="U59" s="4"/>
      <c r="W59" s="4"/>
    </row>
    <row r="60" spans="1:23" x14ac:dyDescent="0.2">
      <c r="A60" s="92"/>
      <c r="U60" s="4"/>
      <c r="W60" s="4"/>
    </row>
    <row r="61" spans="1:23" x14ac:dyDescent="0.2">
      <c r="A61" s="92"/>
    </row>
    <row r="62" spans="1:23" x14ac:dyDescent="0.2">
      <c r="U62" s="4"/>
      <c r="W62" s="4"/>
    </row>
    <row r="63" spans="1:23" x14ac:dyDescent="0.2">
      <c r="U63" s="4"/>
      <c r="W63" s="4"/>
    </row>
    <row r="64" spans="1:23" x14ac:dyDescent="0.2">
      <c r="P64" s="14"/>
      <c r="T64" s="14"/>
    </row>
    <row r="65" spans="16:23" x14ac:dyDescent="0.2">
      <c r="P65" s="14"/>
      <c r="T65" s="14"/>
      <c r="U65" s="4"/>
      <c r="W65" s="4"/>
    </row>
    <row r="66" spans="16:23" x14ac:dyDescent="0.2">
      <c r="P66" s="14"/>
      <c r="T66" s="14"/>
      <c r="U66" s="4"/>
      <c r="W66" s="4"/>
    </row>
    <row r="67" spans="16:23" x14ac:dyDescent="0.2">
      <c r="P67" s="14"/>
      <c r="T67" s="14"/>
    </row>
    <row r="68" spans="16:23" x14ac:dyDescent="0.2">
      <c r="U68" s="4"/>
      <c r="W68" s="4"/>
    </row>
    <row r="69" spans="16:23" x14ac:dyDescent="0.2">
      <c r="P69" s="14"/>
      <c r="T69" s="14"/>
      <c r="U69" s="4"/>
      <c r="W69" s="4"/>
    </row>
    <row r="71" spans="16:23" x14ac:dyDescent="0.2">
      <c r="U71" s="4"/>
      <c r="W71" s="4"/>
    </row>
    <row r="72" spans="16:23" x14ac:dyDescent="0.2">
      <c r="U72" s="4"/>
      <c r="W72" s="4"/>
    </row>
    <row r="73" spans="16:23" x14ac:dyDescent="0.2">
      <c r="U73" s="4"/>
      <c r="W73" s="4"/>
    </row>
    <row r="74" spans="16:23" x14ac:dyDescent="0.2">
      <c r="U74" s="4"/>
      <c r="W74" s="4"/>
    </row>
    <row r="75" spans="16:23" x14ac:dyDescent="0.2">
      <c r="U75" s="4"/>
      <c r="W75" s="4"/>
    </row>
    <row r="76" spans="16:23" x14ac:dyDescent="0.2">
      <c r="U76" s="14"/>
      <c r="V76" s="14"/>
      <c r="W76" s="14"/>
    </row>
    <row r="79" spans="16:23" x14ac:dyDescent="0.2">
      <c r="P79" s="14"/>
      <c r="T79" s="14"/>
    </row>
    <row r="80" spans="16:23" x14ac:dyDescent="0.2">
      <c r="P80" s="14"/>
      <c r="T80" s="14"/>
    </row>
    <row r="81" spans="16:20" x14ac:dyDescent="0.2">
      <c r="P81" s="14"/>
      <c r="T81" s="14"/>
    </row>
    <row r="82" spans="16:20" x14ac:dyDescent="0.2">
      <c r="P82" s="14"/>
      <c r="T82" s="14"/>
    </row>
    <row r="85" spans="16:20" x14ac:dyDescent="0.2">
      <c r="P85" s="14"/>
      <c r="T85" s="14"/>
    </row>
    <row r="86" spans="16:20" x14ac:dyDescent="0.2">
      <c r="P86" s="14"/>
      <c r="T86" s="14"/>
    </row>
  </sheetData>
  <mergeCells count="2">
    <mergeCell ref="C1:N1"/>
    <mergeCell ref="C5:N5"/>
  </mergeCells>
  <phoneticPr fontId="0" type="noConversion"/>
  <pageMargins left="0.19685039370078741" right="0.15748031496062992" top="0.78740157480314965" bottom="0.78740157480314965" header="0.31496062992125984" footer="0.31496062992125984"/>
  <pageSetup paperSize="9" scale="95" orientation="portrait" horizontalDpi="1200" verticalDpi="1200" r:id="rId1"/>
  <headerFooter>
    <oddHeader>&amp;CU!2 STB-Feldsaison 2015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topLeftCell="A22" workbookViewId="0">
      <selection activeCell="C4" sqref="C4"/>
    </sheetView>
  </sheetViews>
  <sheetFormatPr baseColWidth="10" defaultRowHeight="12.75" x14ac:dyDescent="0.2"/>
  <cols>
    <col min="2" max="2" width="4.7109375" customWidth="1"/>
    <col min="3" max="3" width="18.7109375" customWidth="1"/>
    <col min="4" max="4" width="2.85546875" customWidth="1"/>
    <col min="5" max="5" width="2.42578125" customWidth="1"/>
    <col min="6" max="6" width="2.7109375" customWidth="1"/>
    <col min="7" max="8" width="2.85546875" customWidth="1"/>
    <col min="9" max="9" width="3.140625" customWidth="1"/>
    <col min="10" max="11" width="2.85546875" customWidth="1"/>
    <col min="12" max="12" width="18.85546875" customWidth="1"/>
    <col min="13" max="13" width="4.140625" style="2" customWidth="1"/>
    <col min="14" max="14" width="1.42578125" style="2" customWidth="1"/>
    <col min="15" max="15" width="3.85546875" style="2" customWidth="1"/>
    <col min="16" max="16" width="1.7109375" style="2" customWidth="1"/>
    <col min="17" max="17" width="4.140625" style="2" customWidth="1"/>
    <col min="18" max="18" width="1.42578125" style="2" customWidth="1"/>
    <col min="19" max="19" width="3.85546875" style="2" customWidth="1"/>
    <col min="20" max="20" width="1.7109375" style="2" customWidth="1"/>
    <col min="21" max="21" width="2.85546875" style="2" customWidth="1"/>
    <col min="22" max="22" width="1.5703125" style="2" customWidth="1"/>
    <col min="23" max="23" width="3.28515625" style="2" customWidth="1"/>
    <col min="24" max="25" width="0" hidden="1" customWidth="1"/>
  </cols>
  <sheetData>
    <row r="1" spans="1:25" s="7" customFormat="1" x14ac:dyDescent="0.2">
      <c r="A1" s="34" t="s">
        <v>6</v>
      </c>
      <c r="B1" s="76"/>
      <c r="C1" s="369">
        <f>Spielplan!$I$30</f>
        <v>43274</v>
      </c>
      <c r="D1" s="370"/>
      <c r="E1" s="370"/>
      <c r="F1" s="370"/>
      <c r="G1" s="370"/>
      <c r="H1" s="370"/>
      <c r="I1" s="370"/>
      <c r="J1" s="370"/>
      <c r="K1" s="370"/>
      <c r="L1" s="370"/>
      <c r="M1" s="370"/>
      <c r="N1" s="370"/>
      <c r="O1" s="14"/>
      <c r="P1" s="14"/>
      <c r="Q1" s="14"/>
      <c r="R1" s="14"/>
      <c r="S1" s="14"/>
      <c r="T1" s="14"/>
      <c r="U1" s="14"/>
      <c r="V1" s="14"/>
      <c r="W1" s="14"/>
    </row>
    <row r="2" spans="1:25" s="7" customFormat="1" x14ac:dyDescent="0.2">
      <c r="A2" s="34" t="s">
        <v>94</v>
      </c>
      <c r="B2" s="76"/>
      <c r="C2" s="203" t="str">
        <f>Spielplan!$I$32</f>
        <v>Vaihingen/Enz</v>
      </c>
      <c r="D2" s="1"/>
      <c r="E2" s="1"/>
      <c r="F2" s="1"/>
      <c r="G2" s="1"/>
      <c r="H2" s="1"/>
      <c r="I2" s="1"/>
      <c r="J2" s="1"/>
      <c r="K2" s="1"/>
      <c r="L2" s="1"/>
      <c r="M2" s="1"/>
      <c r="N2" s="1"/>
      <c r="O2" s="14"/>
      <c r="P2" s="14"/>
      <c r="Q2" s="1"/>
      <c r="R2" s="1"/>
      <c r="S2" s="14"/>
      <c r="T2" s="14"/>
      <c r="U2" s="14"/>
      <c r="V2" s="14"/>
      <c r="W2" s="14"/>
    </row>
    <row r="3" spans="1:25" s="7" customFormat="1" x14ac:dyDescent="0.2">
      <c r="A3" s="34" t="s">
        <v>7</v>
      </c>
      <c r="B3" s="76"/>
      <c r="C3" s="3" t="s">
        <v>233</v>
      </c>
      <c r="M3" s="14"/>
      <c r="N3" s="14"/>
      <c r="O3" s="14"/>
      <c r="P3" s="14"/>
      <c r="Q3" s="14"/>
      <c r="R3" s="14"/>
      <c r="S3" s="14"/>
      <c r="T3" s="14"/>
      <c r="U3" s="14"/>
      <c r="V3" s="14"/>
      <c r="W3" s="14"/>
    </row>
    <row r="4" spans="1:25" s="7" customFormat="1" x14ac:dyDescent="0.2">
      <c r="A4" s="34" t="s">
        <v>32</v>
      </c>
      <c r="B4" s="76"/>
      <c r="C4" s="3" t="s">
        <v>250</v>
      </c>
      <c r="M4" s="14"/>
      <c r="N4" s="14"/>
      <c r="O4" s="14"/>
      <c r="P4" s="14"/>
      <c r="Q4" s="14"/>
      <c r="R4" s="14"/>
      <c r="S4" s="14"/>
      <c r="T4" s="14"/>
      <c r="U4" s="14"/>
      <c r="V4" s="14"/>
      <c r="W4" s="14"/>
    </row>
    <row r="5" spans="1:25" s="7" customFormat="1" x14ac:dyDescent="0.2">
      <c r="A5" s="34" t="s">
        <v>8</v>
      </c>
      <c r="B5" s="76"/>
      <c r="C5" s="369" t="str">
        <f>Spielplan!$G$31</f>
        <v>10 Uhr</v>
      </c>
      <c r="D5" s="370"/>
      <c r="E5" s="370"/>
      <c r="F5" s="370"/>
      <c r="G5" s="370"/>
      <c r="H5" s="370"/>
      <c r="I5" s="370"/>
      <c r="J5" s="370"/>
      <c r="K5" s="370"/>
      <c r="L5" s="370"/>
      <c r="M5" s="370"/>
      <c r="N5" s="370"/>
      <c r="O5" s="14"/>
      <c r="P5" s="14"/>
      <c r="Q5" s="14"/>
      <c r="R5" s="14"/>
      <c r="S5" s="14"/>
      <c r="T5" s="14"/>
      <c r="U5" s="14"/>
      <c r="V5" s="14"/>
      <c r="W5" s="14"/>
    </row>
    <row r="6" spans="1:25" s="79" customFormat="1" x14ac:dyDescent="0.2">
      <c r="A6" s="77" t="s">
        <v>33</v>
      </c>
      <c r="B6" s="78"/>
      <c r="C6" s="7" t="s">
        <v>103</v>
      </c>
      <c r="G6" s="7"/>
      <c r="O6" s="80"/>
      <c r="P6" s="81"/>
      <c r="S6" s="80"/>
      <c r="T6" s="81"/>
      <c r="U6" s="80"/>
      <c r="V6" s="81"/>
      <c r="W6" s="82"/>
      <c r="X6" s="81"/>
      <c r="Y6" s="82"/>
    </row>
    <row r="7" spans="1:25" s="79" customFormat="1" x14ac:dyDescent="0.2">
      <c r="A7" s="77" t="s">
        <v>116</v>
      </c>
      <c r="B7" s="78"/>
      <c r="C7" s="83" t="s">
        <v>117</v>
      </c>
      <c r="G7" s="7"/>
      <c r="O7" s="80"/>
      <c r="P7" s="81"/>
      <c r="S7" s="80"/>
      <c r="T7" s="81"/>
      <c r="U7" s="80"/>
      <c r="V7" s="81"/>
      <c r="W7" s="82"/>
      <c r="X7" s="81"/>
      <c r="Y7" s="82"/>
    </row>
    <row r="8" spans="1:25" s="7" customFormat="1" x14ac:dyDescent="0.2">
      <c r="A8" s="34" t="s">
        <v>34</v>
      </c>
      <c r="B8" s="76"/>
      <c r="C8" s="7" t="str">
        <f>Spielplan!$I$29</f>
        <v>ZR2</v>
      </c>
      <c r="M8" s="14"/>
      <c r="N8" s="14"/>
      <c r="O8" s="14"/>
      <c r="P8" s="14"/>
      <c r="Q8" s="14"/>
      <c r="R8" s="14"/>
      <c r="S8" s="14"/>
      <c r="T8" s="14"/>
      <c r="U8" s="14"/>
      <c r="V8" s="14"/>
      <c r="W8" s="14"/>
    </row>
    <row r="9" spans="1:25" s="7" customFormat="1" x14ac:dyDescent="0.2">
      <c r="A9" s="34" t="s">
        <v>11</v>
      </c>
      <c r="B9" s="76"/>
      <c r="C9" s="160" t="str">
        <f>Spielplan!I22</f>
        <v>TV Vaihingen/Enz</v>
      </c>
      <c r="M9" s="14"/>
      <c r="N9" s="14"/>
      <c r="O9" s="14"/>
      <c r="P9" s="14"/>
      <c r="Q9" s="14"/>
      <c r="R9" s="14"/>
      <c r="S9" s="14"/>
      <c r="T9" s="14"/>
      <c r="U9" s="14"/>
      <c r="V9" s="14"/>
      <c r="W9" s="14"/>
    </row>
    <row r="10" spans="1:25" s="7" customFormat="1" x14ac:dyDescent="0.2">
      <c r="A10" s="34"/>
      <c r="B10" s="76"/>
      <c r="C10" s="160" t="str">
        <f>Spielplan!I23</f>
        <v>TSV Kleinvillars</v>
      </c>
      <c r="M10" s="14"/>
      <c r="N10" s="14"/>
      <c r="O10" s="14"/>
      <c r="P10" s="14"/>
      <c r="Q10" s="14"/>
      <c r="R10" s="14"/>
      <c r="S10" s="14"/>
      <c r="T10" s="14"/>
      <c r="U10" s="14"/>
      <c r="V10" s="14"/>
      <c r="W10" s="14"/>
    </row>
    <row r="11" spans="1:25" s="7" customFormat="1" x14ac:dyDescent="0.2">
      <c r="A11" s="34"/>
      <c r="B11" s="76"/>
      <c r="C11" s="160" t="str">
        <f>Spielplan!I24</f>
        <v>TSV Niedernhall</v>
      </c>
      <c r="L11" s="7" t="s">
        <v>18</v>
      </c>
      <c r="M11" s="14"/>
      <c r="N11" s="14"/>
      <c r="O11" s="14"/>
      <c r="P11" s="14"/>
      <c r="Q11" s="14"/>
      <c r="R11" s="14"/>
      <c r="S11" s="14"/>
      <c r="T11" s="14"/>
      <c r="U11" s="14"/>
      <c r="V11" s="14"/>
      <c r="W11" s="14"/>
    </row>
    <row r="12" spans="1:25" s="7" customFormat="1" x14ac:dyDescent="0.2">
      <c r="A12" s="34"/>
      <c r="B12" s="76"/>
      <c r="C12" s="160" t="str">
        <f>Spielplan!I25</f>
        <v>TV Stammheim</v>
      </c>
      <c r="M12" s="14"/>
      <c r="N12" s="14"/>
      <c r="O12" s="14"/>
      <c r="P12" s="4"/>
      <c r="Q12" s="14"/>
      <c r="R12" s="14"/>
      <c r="S12" s="14"/>
      <c r="T12" s="4"/>
      <c r="U12" s="4"/>
      <c r="V12" s="2"/>
      <c r="W12" s="4"/>
    </row>
    <row r="13" spans="1:25" s="7" customFormat="1" x14ac:dyDescent="0.2">
      <c r="A13" s="34"/>
      <c r="B13" s="76"/>
      <c r="C13" s="160" t="str">
        <f>Spielplan!I26</f>
        <v>NLV Vaihingen</v>
      </c>
      <c r="M13" s="14"/>
      <c r="N13" s="14"/>
      <c r="O13" s="14"/>
      <c r="P13" s="4"/>
      <c r="Q13" s="14"/>
      <c r="R13" s="14"/>
      <c r="S13" s="14"/>
      <c r="T13" s="4"/>
      <c r="U13" s="4"/>
      <c r="V13" s="2"/>
      <c r="W13" s="4"/>
    </row>
    <row r="14" spans="1:25" s="7" customFormat="1" x14ac:dyDescent="0.2">
      <c r="A14" s="34"/>
      <c r="B14" s="76"/>
      <c r="C14" s="160" t="str">
        <f>Spielplan!I27</f>
        <v>TG Biberach w.</v>
      </c>
      <c r="M14" s="14"/>
      <c r="N14" s="14"/>
      <c r="O14" s="14"/>
      <c r="P14" s="4"/>
      <c r="Q14" s="14"/>
      <c r="R14" s="14"/>
      <c r="S14" s="14"/>
      <c r="T14" s="4"/>
      <c r="U14" s="4"/>
      <c r="V14" s="2"/>
      <c r="W14" s="4"/>
    </row>
    <row r="15" spans="1:25" s="7" customFormat="1" x14ac:dyDescent="0.2">
      <c r="A15" s="34"/>
      <c r="B15" s="76"/>
      <c r="M15" s="14"/>
      <c r="N15" s="14"/>
      <c r="O15" s="14"/>
      <c r="P15" s="4"/>
      <c r="Q15" s="14"/>
      <c r="R15" s="14"/>
      <c r="S15" s="14"/>
      <c r="T15" s="4"/>
      <c r="U15" s="4"/>
      <c r="V15" s="2"/>
      <c r="W15" s="4"/>
    </row>
    <row r="16" spans="1:25" s="7" customFormat="1" x14ac:dyDescent="0.2">
      <c r="A16" s="83"/>
      <c r="B16" s="76"/>
      <c r="L16" s="14"/>
      <c r="M16" s="2"/>
      <c r="N16" s="14"/>
      <c r="O16" s="14"/>
      <c r="P16" s="4"/>
      <c r="Q16" s="2"/>
      <c r="R16" s="14"/>
      <c r="S16" s="14"/>
      <c r="T16" s="4"/>
      <c r="U16" s="4"/>
      <c r="V16" s="2"/>
      <c r="W16" s="4"/>
    </row>
    <row r="17" spans="1:25" s="3" customFormat="1" x14ac:dyDescent="0.2">
      <c r="A17" s="36"/>
      <c r="B17" s="84"/>
      <c r="C17" s="14"/>
      <c r="D17" s="14"/>
      <c r="E17" s="14"/>
      <c r="F17" s="14"/>
      <c r="G17" s="14"/>
      <c r="H17" s="14"/>
      <c r="I17" s="14"/>
      <c r="J17" s="14"/>
      <c r="K17" s="14"/>
      <c r="L17" s="14"/>
      <c r="M17" s="2"/>
      <c r="N17" s="14"/>
      <c r="O17" s="14"/>
      <c r="P17" s="4"/>
      <c r="Q17" s="2"/>
      <c r="R17" s="14"/>
      <c r="S17" s="14"/>
      <c r="T17" s="4"/>
      <c r="U17" s="4"/>
      <c r="V17" s="2"/>
      <c r="W17" s="4"/>
    </row>
    <row r="18" spans="1:25" s="3" customFormat="1" x14ac:dyDescent="0.2">
      <c r="A18" s="36"/>
      <c r="B18" s="84"/>
      <c r="C18" s="14"/>
      <c r="D18" s="14"/>
      <c r="E18" s="14"/>
      <c r="F18" s="14"/>
      <c r="G18" s="14"/>
      <c r="H18" s="14"/>
      <c r="I18" s="14"/>
      <c r="J18" s="14"/>
      <c r="K18" s="14"/>
      <c r="L18" s="14"/>
      <c r="M18" s="2"/>
      <c r="N18" s="14"/>
      <c r="O18" s="14"/>
      <c r="P18" s="4"/>
      <c r="Q18" s="2"/>
      <c r="R18" s="14"/>
      <c r="S18" s="14"/>
      <c r="T18" s="4"/>
      <c r="U18" s="4"/>
      <c r="V18" s="2"/>
      <c r="W18" s="4"/>
    </row>
    <row r="19" spans="1:25" s="3" customFormat="1" x14ac:dyDescent="0.2">
      <c r="A19" s="36" t="s">
        <v>0</v>
      </c>
      <c r="B19" s="84" t="s">
        <v>88</v>
      </c>
      <c r="C19" s="14" t="s">
        <v>1</v>
      </c>
      <c r="D19" s="14"/>
      <c r="E19" s="7" t="s">
        <v>2</v>
      </c>
      <c r="F19" s="14"/>
      <c r="G19" s="14"/>
      <c r="H19" s="14"/>
      <c r="I19" s="14"/>
      <c r="J19" s="14"/>
      <c r="K19" s="14"/>
      <c r="L19" s="14" t="s">
        <v>3</v>
      </c>
      <c r="M19" s="2"/>
      <c r="N19" s="14" t="s">
        <v>101</v>
      </c>
      <c r="O19" s="14"/>
      <c r="P19" s="4"/>
      <c r="Q19" s="2"/>
      <c r="R19" s="14" t="s">
        <v>102</v>
      </c>
      <c r="S19" s="14"/>
      <c r="T19" s="4"/>
      <c r="U19" s="14"/>
      <c r="V19" s="14" t="s">
        <v>4</v>
      </c>
      <c r="W19" s="14"/>
    </row>
    <row r="20" spans="1:25" s="3" customFormat="1" x14ac:dyDescent="0.2">
      <c r="A20" s="36"/>
      <c r="B20" s="84"/>
      <c r="C20" s="14"/>
      <c r="D20" s="14"/>
      <c r="E20" s="14"/>
      <c r="F20" s="14"/>
      <c r="G20" s="14"/>
      <c r="H20" s="14"/>
      <c r="I20" s="14"/>
      <c r="J20" s="14"/>
      <c r="K20" s="14"/>
      <c r="L20" s="14"/>
      <c r="M20" s="14"/>
      <c r="N20" s="14"/>
      <c r="O20" s="14"/>
      <c r="P20" s="14"/>
      <c r="Q20" s="14"/>
      <c r="R20" s="14"/>
      <c r="S20" s="14"/>
      <c r="T20" s="14"/>
      <c r="U20" s="14"/>
      <c r="V20" s="14"/>
      <c r="W20" s="14"/>
    </row>
    <row r="21" spans="1:25" s="5" customFormat="1" x14ac:dyDescent="0.2">
      <c r="A21" s="36" t="str">
        <f>C5</f>
        <v>10 Uhr</v>
      </c>
      <c r="B21" s="85">
        <v>1</v>
      </c>
      <c r="C21" s="9" t="str">
        <f>T(C9)</f>
        <v>TV Vaihingen/Enz</v>
      </c>
      <c r="D21" s="9"/>
      <c r="E21" s="9" t="str">
        <f>T(C10)</f>
        <v>TSV Kleinvillars</v>
      </c>
      <c r="F21" s="9"/>
      <c r="G21" s="9"/>
      <c r="H21" s="9"/>
      <c r="I21" s="9"/>
      <c r="J21" s="9"/>
      <c r="K21" s="9"/>
      <c r="L21" s="9" t="str">
        <f>T(C13)</f>
        <v>NLV Vaihingen</v>
      </c>
      <c r="M21" s="4"/>
      <c r="N21" s="4" t="s">
        <v>5</v>
      </c>
      <c r="O21" s="4"/>
      <c r="P21" s="4"/>
      <c r="Q21" s="4"/>
      <c r="R21" s="4" t="s">
        <v>5</v>
      </c>
      <c r="S21" s="4"/>
      <c r="T21" s="4"/>
      <c r="U21" s="86" t="str">
        <f t="shared" ref="U21:U36" si="0">IF(M21="","",IF(M21=O21,"1",IF(M21&gt;O21,"2","0")))</f>
        <v/>
      </c>
      <c r="V21" s="2" t="s">
        <v>5</v>
      </c>
      <c r="W21" s="86" t="str">
        <f>IF(O21="","",IF(O21=M21,"1",IF(O21&gt;M21,"2","0")))</f>
        <v/>
      </c>
      <c r="X21" s="2" t="str">
        <f>IF(U21="","0",U21)</f>
        <v>0</v>
      </c>
      <c r="Y21" s="2" t="str">
        <f>IF(W21="","0",W21)</f>
        <v>0</v>
      </c>
    </row>
    <row r="22" spans="1:25" s="5" customFormat="1" x14ac:dyDescent="0.2">
      <c r="A22" s="36"/>
      <c r="B22" s="85">
        <v>2</v>
      </c>
      <c r="C22" s="9" t="str">
        <f>T(C11)</f>
        <v>TSV Niedernhall</v>
      </c>
      <c r="D22" s="9"/>
      <c r="E22" s="9" t="str">
        <f>T(C12)</f>
        <v>TV Stammheim</v>
      </c>
      <c r="F22" s="9"/>
      <c r="G22" s="9"/>
      <c r="H22" s="9"/>
      <c r="I22" s="9"/>
      <c r="J22" s="9"/>
      <c r="K22" s="9"/>
      <c r="L22" s="9" t="str">
        <f>T(C14)</f>
        <v>TG Biberach w.</v>
      </c>
      <c r="M22" s="4"/>
      <c r="N22" s="4" t="s">
        <v>5</v>
      </c>
      <c r="O22" s="4"/>
      <c r="P22" s="4"/>
      <c r="Q22" s="4"/>
      <c r="R22" s="4" t="s">
        <v>5</v>
      </c>
      <c r="S22" s="4"/>
      <c r="T22" s="4"/>
      <c r="U22" s="86" t="str">
        <f t="shared" si="0"/>
        <v/>
      </c>
      <c r="V22" s="2" t="s">
        <v>5</v>
      </c>
      <c r="W22" s="86" t="str">
        <f>IF(O22="","",IF(O22=M22,"1",IF(O22&gt;M22,"2","0")))</f>
        <v/>
      </c>
      <c r="X22" s="2" t="str">
        <f t="shared" ref="X22:X42" si="1">IF(U22="","0",U22)</f>
        <v>0</v>
      </c>
      <c r="Y22" s="2" t="str">
        <f t="shared" ref="Y22:Y42" si="2">IF(W22="","0",W22)</f>
        <v>0</v>
      </c>
    </row>
    <row r="23" spans="1:25" s="5" customFormat="1" x14ac:dyDescent="0.2">
      <c r="A23" s="36"/>
      <c r="B23"/>
      <c r="C23" s="1"/>
      <c r="D23" s="1"/>
      <c r="E23" s="1"/>
      <c r="F23" s="1"/>
      <c r="G23" s="1"/>
      <c r="H23" s="1"/>
      <c r="I23" s="1"/>
      <c r="J23" s="1"/>
      <c r="K23" s="1"/>
      <c r="L23" s="1"/>
      <c r="M23" s="4"/>
      <c r="N23" s="4"/>
      <c r="O23" s="4"/>
      <c r="P23" s="4"/>
      <c r="Q23" s="4"/>
      <c r="R23" s="4"/>
      <c r="S23" s="4"/>
      <c r="T23" s="4"/>
      <c r="U23" s="4"/>
      <c r="V23" s="2"/>
      <c r="W23" s="4"/>
      <c r="X23" s="2" t="str">
        <f t="shared" si="1"/>
        <v>0</v>
      </c>
      <c r="Y23" s="2" t="str">
        <f t="shared" si="2"/>
        <v>0</v>
      </c>
    </row>
    <row r="24" spans="1:25" s="5" customFormat="1" x14ac:dyDescent="0.2">
      <c r="A24" s="36"/>
      <c r="B24" s="85">
        <v>1</v>
      </c>
      <c r="C24" s="9" t="str">
        <f>T(C13)</f>
        <v>NLV Vaihingen</v>
      </c>
      <c r="D24" s="9"/>
      <c r="E24" s="9" t="str">
        <f>T(C14)</f>
        <v>TG Biberach w.</v>
      </c>
      <c r="F24" s="9"/>
      <c r="G24" s="9"/>
      <c r="H24" s="9"/>
      <c r="I24" s="9"/>
      <c r="J24" s="9"/>
      <c r="K24" s="9"/>
      <c r="L24" s="9" t="str">
        <f>T(C10)</f>
        <v>TSV Kleinvillars</v>
      </c>
      <c r="M24" s="4"/>
      <c r="N24" s="4" t="s">
        <v>5</v>
      </c>
      <c r="O24" s="4"/>
      <c r="P24" s="4"/>
      <c r="Q24" s="4"/>
      <c r="R24" s="4" t="s">
        <v>5</v>
      </c>
      <c r="S24" s="4"/>
      <c r="T24" s="4"/>
      <c r="U24" s="86" t="str">
        <f t="shared" si="0"/>
        <v/>
      </c>
      <c r="V24" s="2" t="s">
        <v>5</v>
      </c>
      <c r="W24" s="86" t="str">
        <f>IF(O24="","",IF(O24=M24,"1",IF(O24&gt;M24,"2","0")))</f>
        <v/>
      </c>
      <c r="X24" s="2" t="str">
        <f t="shared" si="1"/>
        <v>0</v>
      </c>
      <c r="Y24" s="2" t="str">
        <f t="shared" si="2"/>
        <v>0</v>
      </c>
    </row>
    <row r="25" spans="1:25" s="5" customFormat="1" x14ac:dyDescent="0.2">
      <c r="A25"/>
      <c r="B25" s="85">
        <v>2</v>
      </c>
      <c r="C25" s="9" t="str">
        <f>T(C9)</f>
        <v>TV Vaihingen/Enz</v>
      </c>
      <c r="D25" s="9"/>
      <c r="E25" s="9" t="str">
        <f>T(C11)</f>
        <v>TSV Niedernhall</v>
      </c>
      <c r="F25" s="9"/>
      <c r="G25" s="9"/>
      <c r="H25" s="9"/>
      <c r="I25" s="9"/>
      <c r="J25" s="9"/>
      <c r="K25" s="9"/>
      <c r="L25" s="9" t="str">
        <f>T(C12)</f>
        <v>TV Stammheim</v>
      </c>
      <c r="M25" s="4"/>
      <c r="N25" s="4" t="s">
        <v>5</v>
      </c>
      <c r="O25" s="4"/>
      <c r="P25" s="4"/>
      <c r="Q25" s="4"/>
      <c r="R25" s="4" t="s">
        <v>5</v>
      </c>
      <c r="S25" s="4"/>
      <c r="T25" s="4"/>
      <c r="U25" s="86" t="str">
        <f t="shared" si="0"/>
        <v/>
      </c>
      <c r="V25" s="2" t="s">
        <v>5</v>
      </c>
      <c r="W25" s="86" t="str">
        <f>IF(O25="","",IF(O25=M25,"1",IF(O25&gt;M25,"2","0")))</f>
        <v/>
      </c>
      <c r="X25" s="2" t="str">
        <f t="shared" si="1"/>
        <v>0</v>
      </c>
      <c r="Y25" s="2" t="str">
        <f t="shared" si="2"/>
        <v>0</v>
      </c>
    </row>
    <row r="26" spans="1:25" s="5" customFormat="1" x14ac:dyDescent="0.2">
      <c r="A26" s="36"/>
      <c r="B26" s="85"/>
      <c r="C26" s="87"/>
      <c r="D26" s="87"/>
      <c r="E26" s="87"/>
      <c r="F26" s="87"/>
      <c r="G26" s="87"/>
      <c r="H26" s="87"/>
      <c r="I26" s="87"/>
      <c r="J26" s="87"/>
      <c r="K26" s="87"/>
      <c r="L26" s="9"/>
      <c r="M26" s="4"/>
      <c r="N26" s="4"/>
      <c r="O26" s="4"/>
      <c r="P26" s="4"/>
      <c r="Q26" s="4"/>
      <c r="R26" s="4"/>
      <c r="S26" s="4"/>
      <c r="T26" s="4"/>
      <c r="U26" s="4"/>
      <c r="V26" s="2"/>
      <c r="W26" s="4"/>
      <c r="X26" s="2" t="str">
        <f t="shared" si="1"/>
        <v>0</v>
      </c>
      <c r="Y26" s="2" t="str">
        <f t="shared" si="2"/>
        <v>0</v>
      </c>
    </row>
    <row r="27" spans="1:25" s="5" customFormat="1" x14ac:dyDescent="0.2">
      <c r="A27" s="36"/>
      <c r="B27" s="85">
        <v>1</v>
      </c>
      <c r="C27" s="9" t="str">
        <f>T(C10)</f>
        <v>TSV Kleinvillars</v>
      </c>
      <c r="D27" s="9"/>
      <c r="E27" s="9" t="str">
        <f>T(C13)</f>
        <v>NLV Vaihingen</v>
      </c>
      <c r="F27" s="9"/>
      <c r="G27" s="9"/>
      <c r="H27" s="9"/>
      <c r="I27" s="9"/>
      <c r="J27" s="9"/>
      <c r="K27" s="9"/>
      <c r="L27" s="9" t="str">
        <f>T(C9)</f>
        <v>TV Vaihingen/Enz</v>
      </c>
      <c r="M27" s="4"/>
      <c r="N27" s="4" t="s">
        <v>5</v>
      </c>
      <c r="O27" s="4"/>
      <c r="P27" s="4"/>
      <c r="Q27" s="4"/>
      <c r="R27" s="4" t="s">
        <v>5</v>
      </c>
      <c r="S27" s="4"/>
      <c r="T27" s="4"/>
      <c r="U27" s="86" t="str">
        <f t="shared" si="0"/>
        <v/>
      </c>
      <c r="V27" s="2" t="s">
        <v>5</v>
      </c>
      <c r="W27" s="86" t="str">
        <f>IF(O27="","",IF(O27=M27,"1",IF(O27&gt;M27,"2","0")))</f>
        <v/>
      </c>
      <c r="X27" s="2" t="str">
        <f t="shared" si="1"/>
        <v>0</v>
      </c>
      <c r="Y27" s="2" t="str">
        <f t="shared" si="2"/>
        <v>0</v>
      </c>
    </row>
    <row r="28" spans="1:25" s="5" customFormat="1" x14ac:dyDescent="0.2">
      <c r="A28" s="36"/>
      <c r="B28" s="85">
        <v>2</v>
      </c>
      <c r="C28" s="9" t="str">
        <f>T(C14)</f>
        <v>TG Biberach w.</v>
      </c>
      <c r="D28" s="9"/>
      <c r="E28" s="9" t="str">
        <f>T(C12)</f>
        <v>TV Stammheim</v>
      </c>
      <c r="F28" s="9"/>
      <c r="G28" s="9"/>
      <c r="H28" s="9"/>
      <c r="I28" s="9"/>
      <c r="J28" s="9"/>
      <c r="K28" s="9"/>
      <c r="L28" s="9" t="str">
        <f>T(C11)</f>
        <v>TSV Niedernhall</v>
      </c>
      <c r="M28" s="4"/>
      <c r="N28" s="4" t="s">
        <v>5</v>
      </c>
      <c r="O28" s="4"/>
      <c r="P28" s="4"/>
      <c r="Q28" s="4"/>
      <c r="R28" s="4" t="s">
        <v>5</v>
      </c>
      <c r="S28" s="4"/>
      <c r="T28" s="4"/>
      <c r="U28" s="86" t="str">
        <f t="shared" si="0"/>
        <v/>
      </c>
      <c r="V28" s="2" t="s">
        <v>5</v>
      </c>
      <c r="W28" s="86" t="str">
        <f>IF(O28="","",IF(O28=M28,"1",IF(O28&gt;M28,"2","0")))</f>
        <v/>
      </c>
      <c r="X28" s="2" t="str">
        <f t="shared" si="1"/>
        <v>0</v>
      </c>
      <c r="Y28" s="2" t="str">
        <f t="shared" si="2"/>
        <v>0</v>
      </c>
    </row>
    <row r="29" spans="1:25" s="5" customFormat="1" x14ac:dyDescent="0.2">
      <c r="A29" s="36"/>
      <c r="B29" s="85"/>
      <c r="C29" s="9"/>
      <c r="D29" s="9"/>
      <c r="E29" s="9"/>
      <c r="F29" s="9"/>
      <c r="G29" s="9"/>
      <c r="H29" s="9"/>
      <c r="I29" s="9"/>
      <c r="J29" s="9"/>
      <c r="K29" s="9"/>
      <c r="L29" s="9"/>
      <c r="M29" s="4"/>
      <c r="N29" s="4"/>
      <c r="O29" s="4"/>
      <c r="P29" s="4"/>
      <c r="Q29" s="4"/>
      <c r="R29" s="4"/>
      <c r="S29" s="4"/>
      <c r="T29" s="4"/>
      <c r="U29" s="4"/>
      <c r="V29" s="2"/>
      <c r="W29" s="4"/>
      <c r="X29" s="2" t="str">
        <f t="shared" si="1"/>
        <v>0</v>
      </c>
      <c r="Y29" s="2" t="str">
        <f t="shared" si="2"/>
        <v>0</v>
      </c>
    </row>
    <row r="30" spans="1:25" s="5" customFormat="1" x14ac:dyDescent="0.2">
      <c r="A30" s="36"/>
      <c r="B30" s="85">
        <v>1</v>
      </c>
      <c r="C30" s="9" t="str">
        <f>T(C10)</f>
        <v>TSV Kleinvillars</v>
      </c>
      <c r="D30" s="9"/>
      <c r="E30" s="9" t="str">
        <f>T(C11)</f>
        <v>TSV Niedernhall</v>
      </c>
      <c r="F30" s="9"/>
      <c r="G30" s="9"/>
      <c r="H30" s="9"/>
      <c r="I30" s="9"/>
      <c r="J30" s="9"/>
      <c r="K30" s="9"/>
      <c r="L30" s="9" t="str">
        <f>T(C13)</f>
        <v>NLV Vaihingen</v>
      </c>
      <c r="M30" s="4"/>
      <c r="N30" s="4" t="s">
        <v>5</v>
      </c>
      <c r="O30" s="4"/>
      <c r="P30" s="4"/>
      <c r="Q30" s="4"/>
      <c r="R30" s="4" t="s">
        <v>5</v>
      </c>
      <c r="S30" s="4"/>
      <c r="T30" s="4"/>
      <c r="U30" s="86" t="str">
        <f t="shared" si="0"/>
        <v/>
      </c>
      <c r="V30" s="2" t="s">
        <v>5</v>
      </c>
      <c r="W30" s="86" t="str">
        <f>IF(O30="","",IF(O30=M30,"1",IF(O30&gt;M30,"2","0")))</f>
        <v/>
      </c>
      <c r="X30" s="2" t="str">
        <f t="shared" si="1"/>
        <v>0</v>
      </c>
      <c r="Y30" s="2" t="str">
        <f t="shared" si="2"/>
        <v>0</v>
      </c>
    </row>
    <row r="31" spans="1:25" s="5" customFormat="1" x14ac:dyDescent="0.2">
      <c r="A31" s="36"/>
      <c r="B31" s="85">
        <v>2</v>
      </c>
      <c r="C31" s="9" t="str">
        <f>T(C12)</f>
        <v>TV Stammheim</v>
      </c>
      <c r="D31" s="9"/>
      <c r="E31" s="9" t="str">
        <f>T(C9)</f>
        <v>TV Vaihingen/Enz</v>
      </c>
      <c r="F31" s="9"/>
      <c r="G31" s="9"/>
      <c r="H31" s="9"/>
      <c r="I31" s="9"/>
      <c r="J31" s="9"/>
      <c r="K31" s="9"/>
      <c r="L31" s="9" t="str">
        <f>T(C14)</f>
        <v>TG Biberach w.</v>
      </c>
      <c r="M31" s="4"/>
      <c r="N31" s="4" t="s">
        <v>5</v>
      </c>
      <c r="O31" s="4"/>
      <c r="P31" s="4"/>
      <c r="Q31" s="4"/>
      <c r="R31" s="4" t="s">
        <v>5</v>
      </c>
      <c r="S31" s="4"/>
      <c r="T31" s="4"/>
      <c r="U31" s="86" t="str">
        <f t="shared" si="0"/>
        <v/>
      </c>
      <c r="V31" s="2" t="s">
        <v>5</v>
      </c>
      <c r="W31" s="86" t="str">
        <f>IF(O31="","",IF(O31=M31,"1",IF(O31&gt;M31,"2","0")))</f>
        <v/>
      </c>
      <c r="X31" s="2" t="str">
        <f t="shared" si="1"/>
        <v>0</v>
      </c>
      <c r="Y31" s="2" t="str">
        <f t="shared" si="2"/>
        <v>0</v>
      </c>
    </row>
    <row r="32" spans="1:25" s="5" customFormat="1" x14ac:dyDescent="0.2">
      <c r="A32" s="36"/>
      <c r="B32" s="85"/>
      <c r="C32" s="9"/>
      <c r="D32" s="9"/>
      <c r="E32" s="9"/>
      <c r="F32" s="9"/>
      <c r="G32" s="9"/>
      <c r="H32" s="9"/>
      <c r="I32" s="9"/>
      <c r="J32" s="9"/>
      <c r="K32" s="9"/>
      <c r="L32" s="9"/>
      <c r="M32" s="4"/>
      <c r="N32" s="4"/>
      <c r="O32" s="4"/>
      <c r="P32" s="4"/>
      <c r="Q32" s="4"/>
      <c r="R32" s="4"/>
      <c r="S32" s="4"/>
      <c r="T32" s="4"/>
      <c r="U32" s="4"/>
      <c r="V32" s="2"/>
      <c r="W32" s="4"/>
      <c r="X32" s="2" t="str">
        <f t="shared" si="1"/>
        <v>0</v>
      </c>
      <c r="Y32" s="2" t="str">
        <f t="shared" si="2"/>
        <v>0</v>
      </c>
    </row>
    <row r="33" spans="1:25" s="3" customFormat="1" x14ac:dyDescent="0.2">
      <c r="A33" s="36"/>
      <c r="B33" s="85">
        <v>1</v>
      </c>
      <c r="C33" s="9" t="str">
        <f>T(C13)</f>
        <v>NLV Vaihingen</v>
      </c>
      <c r="D33" s="9"/>
      <c r="E33" s="9" t="str">
        <f>T(C9)</f>
        <v>TV Vaihingen/Enz</v>
      </c>
      <c r="F33" s="9"/>
      <c r="G33" s="9"/>
      <c r="H33" s="9"/>
      <c r="I33" s="9"/>
      <c r="J33" s="9"/>
      <c r="K33" s="9"/>
      <c r="L33" s="9" t="str">
        <f>T(C10)</f>
        <v>TSV Kleinvillars</v>
      </c>
      <c r="M33" s="4"/>
      <c r="N33" s="4" t="s">
        <v>5</v>
      </c>
      <c r="O33" s="4"/>
      <c r="P33" s="4"/>
      <c r="Q33" s="4"/>
      <c r="R33" s="4" t="s">
        <v>5</v>
      </c>
      <c r="S33" s="4"/>
      <c r="T33" s="4"/>
      <c r="U33" s="86" t="str">
        <f t="shared" si="0"/>
        <v/>
      </c>
      <c r="V33" s="2" t="s">
        <v>5</v>
      </c>
      <c r="W33" s="86" t="str">
        <f>IF(O33="","",IF(O33=M33,"1",IF(O33&gt;M33,"2","0")))</f>
        <v/>
      </c>
      <c r="X33" s="2" t="str">
        <f t="shared" si="1"/>
        <v>0</v>
      </c>
      <c r="Y33" s="2" t="str">
        <f t="shared" si="2"/>
        <v>0</v>
      </c>
    </row>
    <row r="34" spans="1:25" s="4" customFormat="1" x14ac:dyDescent="0.2">
      <c r="A34" s="36"/>
      <c r="B34" s="2">
        <v>2</v>
      </c>
      <c r="C34" s="9" t="str">
        <f>T(C11)</f>
        <v>TSV Niedernhall</v>
      </c>
      <c r="D34" s="9"/>
      <c r="E34" s="9" t="str">
        <f>T(C14)</f>
        <v>TG Biberach w.</v>
      </c>
      <c r="F34" s="9"/>
      <c r="G34" s="9"/>
      <c r="H34" s="9"/>
      <c r="I34" s="9"/>
      <c r="J34" s="9"/>
      <c r="K34" s="9"/>
      <c r="L34" s="9" t="str">
        <f>T(C12)</f>
        <v>TV Stammheim</v>
      </c>
      <c r="N34" s="4" t="s">
        <v>5</v>
      </c>
      <c r="R34" s="4" t="s">
        <v>5</v>
      </c>
      <c r="U34" s="86" t="str">
        <f t="shared" si="0"/>
        <v/>
      </c>
      <c r="V34" s="2" t="s">
        <v>5</v>
      </c>
      <c r="W34" s="86" t="str">
        <f>IF(O34="","",IF(O34=M34,"1",IF(O34&gt;M34,"2","0")))</f>
        <v/>
      </c>
      <c r="X34" s="2" t="str">
        <f t="shared" si="1"/>
        <v>0</v>
      </c>
      <c r="Y34" s="2" t="str">
        <f t="shared" si="2"/>
        <v>0</v>
      </c>
    </row>
    <row r="35" spans="1:25" s="4" customFormat="1" x14ac:dyDescent="0.2">
      <c r="A35" s="36"/>
      <c r="B35"/>
      <c r="C35" s="1"/>
      <c r="D35" s="1"/>
      <c r="E35" s="1"/>
      <c r="F35" s="1"/>
      <c r="G35" s="1"/>
      <c r="H35" s="1"/>
      <c r="I35" s="1"/>
      <c r="J35" s="1"/>
      <c r="K35" s="1"/>
      <c r="L35" s="1"/>
      <c r="V35" s="2"/>
      <c r="X35" s="2" t="str">
        <f t="shared" si="1"/>
        <v>0</v>
      </c>
      <c r="Y35" s="2" t="str">
        <f t="shared" si="2"/>
        <v>0</v>
      </c>
    </row>
    <row r="36" spans="1:25" x14ac:dyDescent="0.2">
      <c r="A36" s="36"/>
      <c r="B36" s="85">
        <v>1</v>
      </c>
      <c r="C36" s="1" t="str">
        <f>T(C10)</f>
        <v>TSV Kleinvillars</v>
      </c>
      <c r="D36" s="1"/>
      <c r="E36" s="1" t="str">
        <f>T(C14)</f>
        <v>TG Biberach w.</v>
      </c>
      <c r="F36" s="1"/>
      <c r="G36" s="1"/>
      <c r="H36" s="1"/>
      <c r="I36" s="1"/>
      <c r="J36" s="1"/>
      <c r="K36" s="1"/>
      <c r="L36" s="1" t="str">
        <f>T(C9)</f>
        <v>TV Vaihingen/Enz</v>
      </c>
      <c r="N36" s="4" t="s">
        <v>5</v>
      </c>
      <c r="P36" s="4"/>
      <c r="R36" s="4" t="s">
        <v>5</v>
      </c>
      <c r="T36" s="4"/>
      <c r="U36" s="86" t="str">
        <f t="shared" si="0"/>
        <v/>
      </c>
      <c r="V36" s="2" t="s">
        <v>5</v>
      </c>
      <c r="W36" s="86" t="str">
        <f>IF(O36="","",IF(O36=M36,"1",IF(O36&gt;M36,"2","0")))</f>
        <v/>
      </c>
      <c r="X36" s="2" t="str">
        <f t="shared" si="1"/>
        <v>0</v>
      </c>
      <c r="Y36" s="2" t="str">
        <f t="shared" si="2"/>
        <v>0</v>
      </c>
    </row>
    <row r="37" spans="1:25" x14ac:dyDescent="0.2">
      <c r="A37" s="36"/>
      <c r="B37" s="85">
        <v>2</v>
      </c>
      <c r="C37" s="1" t="str">
        <f>T(C12)</f>
        <v>TV Stammheim</v>
      </c>
      <c r="D37" s="1"/>
      <c r="E37" s="1" t="str">
        <f>T(C13)</f>
        <v>NLV Vaihingen</v>
      </c>
      <c r="F37" s="1"/>
      <c r="G37" s="1"/>
      <c r="H37" s="1"/>
      <c r="I37" s="1"/>
      <c r="J37" s="1"/>
      <c r="K37" s="1"/>
      <c r="L37" s="1" t="str">
        <f>T(C11)</f>
        <v>TSV Niedernhall</v>
      </c>
      <c r="N37" s="4" t="s">
        <v>5</v>
      </c>
      <c r="P37" s="4"/>
      <c r="R37" s="4" t="s">
        <v>5</v>
      </c>
      <c r="T37" s="4"/>
      <c r="U37" s="86" t="str">
        <f>IF(M37="","",IF(M37=O37,"1",IF(M37&gt;O37,"2","0")))</f>
        <v/>
      </c>
      <c r="V37" s="2" t="s">
        <v>5</v>
      </c>
      <c r="W37" s="86" t="str">
        <f>IF(O37="","",IF(O37=M37,"1",IF(O37&gt;M37,"2","0")))</f>
        <v/>
      </c>
      <c r="X37" s="2" t="str">
        <f t="shared" si="1"/>
        <v>0</v>
      </c>
      <c r="Y37" s="2" t="str">
        <f t="shared" si="2"/>
        <v>0</v>
      </c>
    </row>
    <row r="38" spans="1:25" x14ac:dyDescent="0.2">
      <c r="A38" s="36"/>
      <c r="B38" s="85"/>
      <c r="C38" s="1"/>
      <c r="D38" s="1"/>
      <c r="E38" s="1"/>
      <c r="F38" s="1"/>
      <c r="G38" s="1"/>
      <c r="H38" s="1"/>
      <c r="I38" s="1"/>
      <c r="J38" s="1"/>
      <c r="K38" s="1"/>
      <c r="L38" s="1"/>
      <c r="N38" s="4"/>
      <c r="R38" s="4"/>
      <c r="U38" s="4"/>
      <c r="W38" s="4"/>
      <c r="X38" s="2" t="str">
        <f t="shared" si="1"/>
        <v>0</v>
      </c>
      <c r="Y38" s="2" t="str">
        <f t="shared" si="2"/>
        <v>0</v>
      </c>
    </row>
    <row r="39" spans="1:25" x14ac:dyDescent="0.2">
      <c r="A39" s="36"/>
      <c r="B39" s="85">
        <v>1</v>
      </c>
      <c r="C39" s="1" t="str">
        <f>T(C12)</f>
        <v>TV Stammheim</v>
      </c>
      <c r="D39" s="1"/>
      <c r="E39" s="1" t="str">
        <f>T(C10)</f>
        <v>TSV Kleinvillars</v>
      </c>
      <c r="F39" s="1"/>
      <c r="G39" s="1"/>
      <c r="H39" s="1"/>
      <c r="I39" s="1"/>
      <c r="J39" s="1"/>
      <c r="K39" s="1"/>
      <c r="L39" s="1" t="str">
        <f>T(C9)</f>
        <v>TV Vaihingen/Enz</v>
      </c>
      <c r="N39" s="4" t="s">
        <v>5</v>
      </c>
      <c r="R39" s="4" t="s">
        <v>5</v>
      </c>
      <c r="U39" s="86" t="str">
        <f>IF(M39="","",IF(M39=O39,"1",IF(M39&gt;O39,"2","0")))</f>
        <v/>
      </c>
      <c r="V39" s="2" t="s">
        <v>5</v>
      </c>
      <c r="W39" s="86" t="str">
        <f>IF(O39="","",IF(O39=M39,"1",IF(O39&gt;M39,"2","0")))</f>
        <v/>
      </c>
      <c r="X39" s="2" t="str">
        <f t="shared" si="1"/>
        <v>0</v>
      </c>
      <c r="Y39" s="2" t="str">
        <f t="shared" si="2"/>
        <v>0</v>
      </c>
    </row>
    <row r="40" spans="1:25" x14ac:dyDescent="0.2">
      <c r="A40" s="36"/>
      <c r="B40" s="85">
        <v>2</v>
      </c>
      <c r="C40" s="1" t="str">
        <f>T(C13)</f>
        <v>NLV Vaihingen</v>
      </c>
      <c r="D40" s="1"/>
      <c r="E40" s="1" t="str">
        <f>T(C11)</f>
        <v>TSV Niedernhall</v>
      </c>
      <c r="F40" s="1"/>
      <c r="G40" s="1"/>
      <c r="H40" s="1"/>
      <c r="I40" s="1"/>
      <c r="J40" s="1"/>
      <c r="K40" s="1"/>
      <c r="L40" s="1" t="str">
        <f>T(C14)</f>
        <v>TG Biberach w.</v>
      </c>
      <c r="N40" s="4" t="s">
        <v>5</v>
      </c>
      <c r="P40" s="14"/>
      <c r="R40" s="4" t="s">
        <v>5</v>
      </c>
      <c r="T40" s="14"/>
      <c r="U40" s="86" t="str">
        <f>IF(M40="","",IF(M40=O40,"1",IF(M40&gt;O40,"2","0")))</f>
        <v/>
      </c>
      <c r="V40" s="2" t="s">
        <v>5</v>
      </c>
      <c r="W40" s="86" t="str">
        <f>IF(O40="","",IF(O40=M40,"1",IF(O40&gt;M40,"2","0")))</f>
        <v/>
      </c>
      <c r="X40" s="2" t="str">
        <f t="shared" si="1"/>
        <v>0</v>
      </c>
      <c r="Y40" s="2" t="str">
        <f t="shared" si="2"/>
        <v>0</v>
      </c>
    </row>
    <row r="41" spans="1:25" x14ac:dyDescent="0.2">
      <c r="A41" s="36"/>
      <c r="B41" s="85"/>
      <c r="C41" s="1"/>
      <c r="D41" s="1"/>
      <c r="E41" s="1"/>
      <c r="F41" s="1"/>
      <c r="G41" s="1"/>
      <c r="H41" s="1"/>
      <c r="I41" s="1"/>
      <c r="J41" s="1"/>
      <c r="K41" s="1"/>
      <c r="L41" s="1"/>
      <c r="P41" s="14"/>
      <c r="T41" s="14"/>
      <c r="U41" s="4"/>
      <c r="W41" s="4"/>
      <c r="X41" s="2" t="str">
        <f t="shared" si="1"/>
        <v>0</v>
      </c>
      <c r="Y41" s="2" t="str">
        <f t="shared" si="2"/>
        <v>0</v>
      </c>
    </row>
    <row r="42" spans="1:25" x14ac:dyDescent="0.2">
      <c r="A42" s="36"/>
      <c r="B42" s="85">
        <v>1</v>
      </c>
      <c r="C42" s="1" t="str">
        <f>T(C14)</f>
        <v>TG Biberach w.</v>
      </c>
      <c r="D42" s="1"/>
      <c r="E42" s="1" t="str">
        <f>T(C9)</f>
        <v>TV Vaihingen/Enz</v>
      </c>
      <c r="F42" s="1"/>
      <c r="G42" s="1"/>
      <c r="H42" s="1"/>
      <c r="I42" s="1"/>
      <c r="J42" s="1"/>
      <c r="K42" s="1"/>
      <c r="L42" s="1" t="str">
        <f>T(C10)</f>
        <v>TSV Kleinvillars</v>
      </c>
      <c r="N42" s="4" t="s">
        <v>5</v>
      </c>
      <c r="P42" s="14"/>
      <c r="R42" s="4" t="s">
        <v>5</v>
      </c>
      <c r="T42" s="14"/>
      <c r="U42" s="86" t="str">
        <f>IF(M42="","",IF(M42=O42,"1",IF(M42&gt;O42,"2","0")))</f>
        <v/>
      </c>
      <c r="V42" s="2" t="s">
        <v>5</v>
      </c>
      <c r="W42" s="86" t="str">
        <f>IF(O42="","",IF(O42=M42,"1",IF(O42&gt;M42,"2","0")))</f>
        <v/>
      </c>
      <c r="X42" s="2" t="str">
        <f t="shared" si="1"/>
        <v>0</v>
      </c>
      <c r="Y42" s="2" t="str">
        <f t="shared" si="2"/>
        <v>0</v>
      </c>
    </row>
    <row r="43" spans="1:25" x14ac:dyDescent="0.2">
      <c r="A43" s="36"/>
      <c r="B43" s="88"/>
      <c r="C43" s="1"/>
      <c r="D43" s="1"/>
      <c r="E43" s="1"/>
      <c r="F43" s="1"/>
      <c r="G43" s="1"/>
      <c r="H43" s="1"/>
      <c r="I43" s="1"/>
      <c r="J43" s="1"/>
      <c r="K43" s="1"/>
      <c r="L43" s="1"/>
      <c r="P43" s="14"/>
      <c r="T43" s="14"/>
      <c r="U43" s="14"/>
      <c r="V43" s="14"/>
      <c r="W43" s="14"/>
    </row>
    <row r="44" spans="1:25" x14ac:dyDescent="0.2">
      <c r="A44" s="36"/>
      <c r="B44" s="88"/>
      <c r="C44" s="1"/>
      <c r="D44" s="1"/>
      <c r="E44" s="1"/>
      <c r="F44" s="1"/>
      <c r="G44" s="1"/>
      <c r="H44" s="1"/>
      <c r="I44" s="1"/>
      <c r="J44" s="1"/>
      <c r="K44" s="1"/>
      <c r="L44" s="1"/>
      <c r="P44" s="14"/>
      <c r="T44" s="14"/>
      <c r="U44" s="14"/>
      <c r="V44" s="14"/>
      <c r="W44" s="14"/>
    </row>
    <row r="45" spans="1:25" x14ac:dyDescent="0.2">
      <c r="A45" s="36"/>
      <c r="B45" s="88"/>
      <c r="C45" s="1"/>
      <c r="D45" s="1"/>
      <c r="E45" s="1"/>
      <c r="F45" s="1"/>
      <c r="G45" s="1"/>
      <c r="H45" s="1"/>
      <c r="I45" s="1"/>
      <c r="J45" s="1"/>
      <c r="K45" s="1"/>
      <c r="L45" s="1"/>
      <c r="P45" s="14"/>
      <c r="T45" s="14"/>
      <c r="U45" s="14"/>
    </row>
    <row r="46" spans="1:25" s="7" customFormat="1" x14ac:dyDescent="0.2">
      <c r="A46" s="34" t="s">
        <v>119</v>
      </c>
      <c r="B46" s="76"/>
      <c r="M46" s="14"/>
      <c r="N46" s="14"/>
      <c r="O46" s="14"/>
      <c r="P46" s="14"/>
      <c r="Q46" s="14"/>
      <c r="R46" s="14"/>
      <c r="S46" s="14"/>
      <c r="T46" s="14"/>
      <c r="U46" s="14"/>
      <c r="V46" s="14"/>
      <c r="W46" s="14"/>
    </row>
    <row r="47" spans="1:25" s="7" customFormat="1" x14ac:dyDescent="0.2">
      <c r="A47" s="34" t="s">
        <v>120</v>
      </c>
      <c r="B47" s="76" t="s">
        <v>121</v>
      </c>
      <c r="M47" s="14"/>
      <c r="N47" s="14" t="s">
        <v>12</v>
      </c>
      <c r="O47" s="14"/>
      <c r="P47" s="4"/>
      <c r="Q47" s="14"/>
      <c r="R47" s="14" t="s">
        <v>12</v>
      </c>
      <c r="S47" s="14"/>
      <c r="T47" s="4"/>
      <c r="U47" s="14"/>
      <c r="V47" s="14" t="s">
        <v>4</v>
      </c>
      <c r="W47" s="14"/>
    </row>
    <row r="48" spans="1:25" x14ac:dyDescent="0.2">
      <c r="A48" s="36"/>
      <c r="B48" s="1" t="str">
        <f t="shared" ref="B48:B53" si="3">T(C9)</f>
        <v>TV Vaihingen/Enz</v>
      </c>
      <c r="E48" s="89" t="str">
        <f>U21</f>
        <v/>
      </c>
      <c r="F48" s="89" t="str">
        <f>U25</f>
        <v/>
      </c>
      <c r="G48" s="89" t="str">
        <f>W31</f>
        <v/>
      </c>
      <c r="H48" s="89" t="str">
        <f>W33</f>
        <v/>
      </c>
      <c r="I48" s="89" t="str">
        <f>W42</f>
        <v/>
      </c>
      <c r="J48" s="2"/>
      <c r="K48" s="2"/>
      <c r="L48" s="2"/>
      <c r="M48" s="2" t="str">
        <f>IF(M21="","",SUM(M21+M25+O31+O33+O42))</f>
        <v/>
      </c>
      <c r="N48" s="2" t="s">
        <v>5</v>
      </c>
      <c r="O48" s="2" t="str">
        <f>IF(M21="","",SUM(O21+O25+M31+M33+M42))</f>
        <v/>
      </c>
      <c r="Q48" s="2" t="str">
        <f>IF(Q21="","",SUM(Q21+Q25+S31+S33+S42))</f>
        <v/>
      </c>
      <c r="R48" s="2" t="s">
        <v>5</v>
      </c>
      <c r="S48" s="2" t="str">
        <f>IF(Q21="","",SUM(S21+S25+Q31+Q33+Q42))</f>
        <v/>
      </c>
      <c r="U48" s="2" t="str">
        <f>IF(O21="","",(SUM(X21+X25+Y31+Y33+Y42)))</f>
        <v/>
      </c>
      <c r="V48" s="2" t="s">
        <v>5</v>
      </c>
      <c r="W48" s="2" t="str">
        <f>IF(O21="","",SUM(Y21+Y25+X31+X33+X42))</f>
        <v/>
      </c>
      <c r="X48" s="2" t="str">
        <f>IF(U48="","0",U48)</f>
        <v>0</v>
      </c>
      <c r="Y48" s="2" t="str">
        <f>IF(W48="","0",W48)</f>
        <v>0</v>
      </c>
    </row>
    <row r="49" spans="1:23" x14ac:dyDescent="0.2">
      <c r="A49" s="36"/>
      <c r="B49" s="1" t="str">
        <f t="shared" si="3"/>
        <v>TSV Kleinvillars</v>
      </c>
      <c r="E49" s="89" t="str">
        <f>W21</f>
        <v/>
      </c>
      <c r="F49" s="89" t="str">
        <f>U27</f>
        <v/>
      </c>
      <c r="G49" s="89" t="str">
        <f>U30</f>
        <v/>
      </c>
      <c r="H49" s="89" t="str">
        <f>U36</f>
        <v/>
      </c>
      <c r="I49" s="89" t="str">
        <f>W39</f>
        <v/>
      </c>
      <c r="J49" s="2"/>
      <c r="K49" s="2"/>
      <c r="L49" s="2"/>
      <c r="M49" s="2" t="str">
        <f>IF(M21="","",SUM(O21+M27+M30+M36+O39))</f>
        <v/>
      </c>
      <c r="N49" s="2" t="s">
        <v>5</v>
      </c>
      <c r="O49" s="2" t="str">
        <f>IF(M21="","",SUM(M21+O27+O30+O36+M39))</f>
        <v/>
      </c>
      <c r="Q49" s="2" t="str">
        <f>IF(Q21="","",SUM(S21+Q27+Q30+Q36+S39))</f>
        <v/>
      </c>
      <c r="R49" s="2" t="s">
        <v>5</v>
      </c>
      <c r="S49" s="2" t="str">
        <f>IF(Q21="","",SUM(Q21+S27+S30+S36+Q39))</f>
        <v/>
      </c>
      <c r="U49" s="2" t="str">
        <f>IF(O21="","",SUM(Y21+X27+X30+X36+Y39))</f>
        <v/>
      </c>
      <c r="V49" s="2" t="s">
        <v>5</v>
      </c>
      <c r="W49" s="2" t="str">
        <f>IF(O21="","",SUM(X21+Y27+Y30+Y36+X39))</f>
        <v/>
      </c>
    </row>
    <row r="50" spans="1:23" x14ac:dyDescent="0.2">
      <c r="A50" s="36"/>
      <c r="B50" s="1" t="str">
        <f t="shared" si="3"/>
        <v>TSV Niedernhall</v>
      </c>
      <c r="E50" s="89" t="str">
        <f>U22</f>
        <v/>
      </c>
      <c r="F50" s="89" t="str">
        <f>W25</f>
        <v/>
      </c>
      <c r="G50" s="89" t="str">
        <f>W30</f>
        <v/>
      </c>
      <c r="H50" s="89" t="str">
        <f>U34</f>
        <v/>
      </c>
      <c r="I50" s="89" t="str">
        <f>W40</f>
        <v/>
      </c>
      <c r="J50" s="2"/>
      <c r="K50" s="2"/>
      <c r="L50" s="2"/>
      <c r="M50" s="2" t="str">
        <f>IF(M21="","",SUM(M22+O25+O30+M34+O40))</f>
        <v/>
      </c>
      <c r="N50" s="2" t="s">
        <v>5</v>
      </c>
      <c r="O50" s="2" t="str">
        <f>IF(M21="","",SUM(O22+M25+M30+O34+M40))</f>
        <v/>
      </c>
      <c r="Q50" s="2" t="str">
        <f>IF(Q21="","",SUM(Q22+S25+S30+Q34+S40))</f>
        <v/>
      </c>
      <c r="R50" s="2" t="s">
        <v>5</v>
      </c>
      <c r="S50" s="2" t="str">
        <f>IF(Q21="","",SUM(S22+Q25+Q30+S34+Q40))</f>
        <v/>
      </c>
      <c r="U50" s="2" t="str">
        <f>IF(O21="","",SUM(X22+Y25+Y30+X34+Y40))</f>
        <v/>
      </c>
      <c r="V50" s="2" t="s">
        <v>5</v>
      </c>
      <c r="W50" s="2" t="str">
        <f>IF(O21="","",SUM(Y22+X25+X30+Y34+X40))</f>
        <v/>
      </c>
    </row>
    <row r="51" spans="1:23" x14ac:dyDescent="0.2">
      <c r="A51" s="36"/>
      <c r="B51" s="1" t="str">
        <f t="shared" si="3"/>
        <v>TV Stammheim</v>
      </c>
      <c r="E51" s="89" t="str">
        <f>W22</f>
        <v/>
      </c>
      <c r="F51" s="89" t="str">
        <f>W28</f>
        <v/>
      </c>
      <c r="G51" s="89" t="str">
        <f>U31</f>
        <v/>
      </c>
      <c r="H51" s="89" t="str">
        <f>U37</f>
        <v/>
      </c>
      <c r="I51" s="89" t="str">
        <f>U39</f>
        <v/>
      </c>
      <c r="J51" s="2"/>
      <c r="K51" s="2"/>
      <c r="L51" s="2"/>
      <c r="M51" s="2" t="str">
        <f>IF(M21="","",SUM(O22+O28+M31+M37+M39))</f>
        <v/>
      </c>
      <c r="N51" s="2" t="s">
        <v>5</v>
      </c>
      <c r="O51" s="2" t="str">
        <f>IF(M21="","",SUM(M22+M28+O31+O37+O39))</f>
        <v/>
      </c>
      <c r="Q51" s="2" t="str">
        <f>IF(Q21="","",SUM(S22+S28+Q31+Q37+Q39))</f>
        <v/>
      </c>
      <c r="R51" s="2" t="s">
        <v>5</v>
      </c>
      <c r="S51" s="2" t="str">
        <f>IF(Q21="","",SUM(Q22+Q28+S31+S37+S39))</f>
        <v/>
      </c>
      <c r="U51" s="2" t="str">
        <f>IF(O21="","",SUM(Y22+Y28+X31+X37+X39))</f>
        <v/>
      </c>
      <c r="V51" s="2" t="s">
        <v>5</v>
      </c>
      <c r="W51" s="2" t="str">
        <f>IF(O21="","",SUM(X22+X28+Y31+Y37+Y39))</f>
        <v/>
      </c>
    </row>
    <row r="52" spans="1:23" x14ac:dyDescent="0.2">
      <c r="A52" s="36"/>
      <c r="B52" s="1" t="str">
        <f t="shared" si="3"/>
        <v>NLV Vaihingen</v>
      </c>
      <c r="E52" s="89" t="str">
        <f>U24</f>
        <v/>
      </c>
      <c r="F52" s="89" t="str">
        <f>W27</f>
        <v/>
      </c>
      <c r="G52" s="89" t="str">
        <f>U33</f>
        <v/>
      </c>
      <c r="H52" s="89" t="str">
        <f>W37</f>
        <v/>
      </c>
      <c r="I52" s="89" t="str">
        <f>U40</f>
        <v/>
      </c>
      <c r="J52" s="2"/>
      <c r="K52" s="2"/>
      <c r="L52" s="2"/>
      <c r="M52" s="2" t="str">
        <f>IF(M21="","",SUM(M24+O27+M33+O37+M40))</f>
        <v/>
      </c>
      <c r="N52" s="2" t="s">
        <v>5</v>
      </c>
      <c r="O52" s="2" t="str">
        <f>IF(M21="","",SUM(O24+M27+O33+M37+O40))</f>
        <v/>
      </c>
      <c r="Q52" s="2" t="str">
        <f>IF(Q21="","",SUM(Q24+S27+Q33+S37+Q40))</f>
        <v/>
      </c>
      <c r="R52" s="2" t="s">
        <v>5</v>
      </c>
      <c r="S52" s="2" t="str">
        <f>IF(Q21="","",SUM(S24+Q27+S33+Q37+S40))</f>
        <v/>
      </c>
      <c r="U52" s="2" t="str">
        <f>IF(O21="","",SUM(X24+Y27+X33+Y37+X40))</f>
        <v/>
      </c>
      <c r="V52" s="2" t="s">
        <v>5</v>
      </c>
      <c r="W52" s="2" t="str">
        <f>IF(O21="","",SUM(Y24+X27+Y33+X37+Y40))</f>
        <v/>
      </c>
    </row>
    <row r="53" spans="1:23" x14ac:dyDescent="0.2">
      <c r="A53" s="36"/>
      <c r="B53" s="1" t="str">
        <f t="shared" si="3"/>
        <v>TG Biberach w.</v>
      </c>
      <c r="E53" s="89" t="str">
        <f>W24</f>
        <v/>
      </c>
      <c r="F53" s="89" t="str">
        <f>U28</f>
        <v/>
      </c>
      <c r="G53" s="89" t="str">
        <f>W34</f>
        <v/>
      </c>
      <c r="H53" s="89" t="str">
        <f>W36</f>
        <v/>
      </c>
      <c r="I53" s="89" t="str">
        <f>U42</f>
        <v/>
      </c>
      <c r="J53" s="2"/>
      <c r="K53" s="2"/>
      <c r="L53" s="2"/>
      <c r="M53" s="2" t="str">
        <f>IF(M21="","",SUM(O24+M28+O34+O36+M42))</f>
        <v/>
      </c>
      <c r="N53" s="2" t="s">
        <v>5</v>
      </c>
      <c r="O53" s="2" t="str">
        <f>IF(M21="","",SUM(M24+O28+M34+M36+O42))</f>
        <v/>
      </c>
      <c r="Q53" s="2" t="str">
        <f>IF(Q21="","",SUM(S24+Q28+S34+S36+Q42))</f>
        <v/>
      </c>
      <c r="R53" s="2" t="s">
        <v>5</v>
      </c>
      <c r="S53" s="2" t="str">
        <f>IF(Q21="","",SUM(Q24+S28+Q34+Q36+S42))</f>
        <v/>
      </c>
      <c r="U53" s="2" t="str">
        <f>IF(O21="","",SUM(Y24+X28+Y34+Y36+X42))</f>
        <v/>
      </c>
      <c r="V53" s="2" t="s">
        <v>5</v>
      </c>
      <c r="W53" s="2" t="str">
        <f>IF(O21="","",SUM(X24+Y28+X34+X36+Y42))</f>
        <v/>
      </c>
    </row>
    <row r="54" spans="1:23" x14ac:dyDescent="0.2">
      <c r="B54" s="1"/>
    </row>
    <row r="55" spans="1:23" x14ac:dyDescent="0.2">
      <c r="M55" s="2">
        <f>SUM(M48:M54)</f>
        <v>0</v>
      </c>
      <c r="N55" s="2" t="s">
        <v>5</v>
      </c>
      <c r="O55" s="2">
        <f>SUM(O48:O54)</f>
        <v>0</v>
      </c>
      <c r="Q55" s="2">
        <f>SUM(Q48:Q54)</f>
        <v>0</v>
      </c>
      <c r="R55" s="2" t="s">
        <v>5</v>
      </c>
      <c r="S55" s="2">
        <f>SUM(S48:S54)</f>
        <v>0</v>
      </c>
      <c r="U55" s="2">
        <f>SUM(U48:U54)</f>
        <v>0</v>
      </c>
      <c r="V55" s="2" t="s">
        <v>5</v>
      </c>
      <c r="W55" s="2">
        <f>SUM(W48:W54)</f>
        <v>0</v>
      </c>
    </row>
    <row r="56" spans="1:23" x14ac:dyDescent="0.2">
      <c r="U56" s="4"/>
      <c r="W56" s="4"/>
    </row>
    <row r="57" spans="1:23" x14ac:dyDescent="0.2">
      <c r="A57" s="17" t="s">
        <v>193</v>
      </c>
      <c r="B57" s="90"/>
      <c r="C57" s="90"/>
      <c r="D57" s="90"/>
      <c r="E57" s="90"/>
      <c r="F57" s="90"/>
      <c r="G57" s="90"/>
      <c r="H57" s="90"/>
      <c r="I57" s="90"/>
      <c r="J57" s="90"/>
      <c r="K57" s="90"/>
      <c r="L57" s="90"/>
      <c r="M57" s="91"/>
      <c r="Q57" s="91"/>
      <c r="U57" s="4"/>
      <c r="W57" s="4"/>
    </row>
    <row r="58" spans="1:23" x14ac:dyDescent="0.2">
      <c r="A58" s="92"/>
    </row>
    <row r="59" spans="1:23" x14ac:dyDescent="0.2">
      <c r="A59" s="92"/>
      <c r="U59" s="4"/>
      <c r="W59" s="4"/>
    </row>
    <row r="60" spans="1:23" x14ac:dyDescent="0.2">
      <c r="A60" s="92"/>
      <c r="U60" s="4"/>
      <c r="W60" s="4"/>
    </row>
    <row r="61" spans="1:23" x14ac:dyDescent="0.2">
      <c r="A61" s="92"/>
    </row>
    <row r="62" spans="1:23" x14ac:dyDescent="0.2">
      <c r="U62" s="4"/>
      <c r="W62" s="4"/>
    </row>
    <row r="63" spans="1:23" x14ac:dyDescent="0.2">
      <c r="U63" s="4"/>
      <c r="W63" s="4"/>
    </row>
    <row r="64" spans="1:23" x14ac:dyDescent="0.2">
      <c r="P64" s="14"/>
      <c r="T64" s="14"/>
    </row>
    <row r="65" spans="16:23" x14ac:dyDescent="0.2">
      <c r="P65" s="14"/>
      <c r="T65" s="14"/>
      <c r="U65" s="4"/>
      <c r="W65" s="4"/>
    </row>
    <row r="66" spans="16:23" x14ac:dyDescent="0.2">
      <c r="P66" s="14"/>
      <c r="T66" s="14"/>
      <c r="U66" s="4"/>
      <c r="W66" s="4"/>
    </row>
    <row r="67" spans="16:23" x14ac:dyDescent="0.2">
      <c r="P67" s="14"/>
      <c r="T67" s="14"/>
    </row>
    <row r="68" spans="16:23" x14ac:dyDescent="0.2">
      <c r="U68" s="4"/>
      <c r="W68" s="4"/>
    </row>
    <row r="69" spans="16:23" x14ac:dyDescent="0.2">
      <c r="P69" s="14"/>
      <c r="T69" s="14"/>
      <c r="U69" s="4"/>
      <c r="W69" s="4"/>
    </row>
    <row r="71" spans="16:23" x14ac:dyDescent="0.2">
      <c r="U71" s="4"/>
      <c r="W71" s="4"/>
    </row>
    <row r="72" spans="16:23" x14ac:dyDescent="0.2">
      <c r="U72" s="4"/>
      <c r="W72" s="4"/>
    </row>
    <row r="73" spans="16:23" x14ac:dyDescent="0.2">
      <c r="U73" s="4"/>
      <c r="W73" s="4"/>
    </row>
    <row r="74" spans="16:23" x14ac:dyDescent="0.2">
      <c r="U74" s="4"/>
      <c r="W74" s="4"/>
    </row>
    <row r="75" spans="16:23" x14ac:dyDescent="0.2">
      <c r="U75" s="4"/>
      <c r="W75" s="4"/>
    </row>
    <row r="76" spans="16:23" x14ac:dyDescent="0.2">
      <c r="U76" s="14"/>
      <c r="V76" s="14"/>
      <c r="W76" s="14"/>
    </row>
    <row r="79" spans="16:23" x14ac:dyDescent="0.2">
      <c r="P79" s="14"/>
      <c r="T79" s="14"/>
    </row>
    <row r="80" spans="16:23" x14ac:dyDescent="0.2">
      <c r="P80" s="14"/>
      <c r="T80" s="14"/>
    </row>
    <row r="81" spans="16:20" x14ac:dyDescent="0.2">
      <c r="P81" s="14"/>
      <c r="T81" s="14"/>
    </row>
    <row r="82" spans="16:20" x14ac:dyDescent="0.2">
      <c r="P82" s="14"/>
      <c r="T82" s="14"/>
    </row>
    <row r="85" spans="16:20" x14ac:dyDescent="0.2">
      <c r="P85" s="14"/>
      <c r="T85" s="14"/>
    </row>
    <row r="86" spans="16:20" x14ac:dyDescent="0.2">
      <c r="P86" s="14"/>
      <c r="T86" s="14"/>
    </row>
  </sheetData>
  <mergeCells count="2">
    <mergeCell ref="C1:N1"/>
    <mergeCell ref="C5:N5"/>
  </mergeCells>
  <phoneticPr fontId="0" type="noConversion"/>
  <pageMargins left="0.70866141732283472" right="0.70866141732283472" top="0.78740157480314965" bottom="0.78740157480314965" header="0.31496062992125984" footer="0.31496062992125984"/>
  <pageSetup paperSize="9" orientation="portrait" horizontalDpi="1200" verticalDpi="1200" r:id="rId1"/>
  <headerFooter>
    <oddHeader>&amp;CU!2 STB-Feldsaison 2015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3"/>
  <sheetViews>
    <sheetView topLeftCell="A46" workbookViewId="0">
      <selection activeCell="E5" sqref="E5"/>
    </sheetView>
  </sheetViews>
  <sheetFormatPr baseColWidth="10" defaultRowHeight="12.75" x14ac:dyDescent="0.2"/>
  <cols>
    <col min="1" max="1" width="10" customWidth="1"/>
    <col min="2" max="2" width="3.85546875" customWidth="1"/>
    <col min="3" max="3" width="3.85546875" style="65" customWidth="1"/>
    <col min="4" max="4" width="4.28515625" style="4" customWidth="1"/>
    <col min="5" max="5" width="18.7109375" customWidth="1"/>
    <col min="6" max="6" width="19.85546875" customWidth="1"/>
    <col min="7" max="7" width="18.85546875" customWidth="1"/>
    <col min="8" max="8" width="3.5703125" style="4" customWidth="1"/>
    <col min="9" max="9" width="1.42578125" style="4" customWidth="1"/>
    <col min="10" max="10" width="3.42578125" style="4" customWidth="1"/>
    <col min="11" max="11" width="1.7109375" style="4" customWidth="1"/>
    <col min="12" max="12" width="3.5703125" style="4" customWidth="1"/>
    <col min="13" max="13" width="1.42578125" style="4" customWidth="1"/>
    <col min="14" max="14" width="3.42578125" style="4" customWidth="1"/>
    <col min="15" max="15" width="1.7109375" style="4" customWidth="1"/>
    <col min="16" max="16" width="3.5703125" style="4" customWidth="1"/>
    <col min="17" max="17" width="1.42578125" style="4" customWidth="1"/>
    <col min="18" max="18" width="3.42578125" style="4" customWidth="1"/>
    <col min="19" max="19" width="1.7109375" style="4" customWidth="1"/>
    <col min="20" max="20" width="2.85546875" style="4" customWidth="1"/>
    <col min="21" max="21" width="0.85546875" style="4" customWidth="1"/>
    <col min="22" max="22" width="3.42578125" style="4" customWidth="1"/>
  </cols>
  <sheetData>
    <row r="1" spans="1:27" s="7" customFormat="1" x14ac:dyDescent="0.2">
      <c r="A1" s="34" t="s">
        <v>6</v>
      </c>
      <c r="B1" s="34"/>
      <c r="C1" s="39"/>
      <c r="D1" s="84"/>
      <c r="E1" s="369">
        <f>Spielplan!I34</f>
        <v>43288</v>
      </c>
      <c r="F1" s="369"/>
      <c r="G1" s="369"/>
      <c r="H1" s="369"/>
      <c r="I1" s="369"/>
      <c r="J1" s="369"/>
      <c r="K1" s="369"/>
      <c r="L1" s="369"/>
      <c r="M1" s="369"/>
      <c r="N1" s="369"/>
      <c r="O1" s="369"/>
      <c r="P1" s="369"/>
      <c r="Q1" s="369"/>
      <c r="R1" s="369"/>
      <c r="S1" s="369"/>
      <c r="T1" s="369"/>
      <c r="U1" s="369"/>
      <c r="V1" s="369"/>
      <c r="W1" s="369"/>
      <c r="X1" s="369"/>
    </row>
    <row r="2" spans="1:27" s="7" customFormat="1" x14ac:dyDescent="0.2">
      <c r="A2" s="34" t="s">
        <v>8</v>
      </c>
      <c r="B2" s="34"/>
      <c r="C2" s="39"/>
      <c r="D2" s="84"/>
      <c r="E2" s="369" t="str">
        <f>Spielplan!I35</f>
        <v>10 Uhr</v>
      </c>
      <c r="F2" s="369"/>
      <c r="G2" s="369"/>
      <c r="H2" s="369"/>
      <c r="I2" s="369"/>
      <c r="J2" s="369"/>
      <c r="K2" s="369"/>
      <c r="L2" s="369"/>
      <c r="M2" s="369"/>
      <c r="N2" s="369"/>
      <c r="O2" s="369"/>
      <c r="P2" s="369"/>
      <c r="Q2" s="369"/>
      <c r="R2" s="369"/>
      <c r="S2" s="369"/>
      <c r="T2" s="369"/>
      <c r="U2" s="369"/>
      <c r="V2" s="369"/>
      <c r="W2" s="369"/>
      <c r="X2" s="369"/>
    </row>
    <row r="3" spans="1:27" s="7" customFormat="1" x14ac:dyDescent="0.2">
      <c r="A3" s="34" t="s">
        <v>94</v>
      </c>
      <c r="B3" s="34"/>
      <c r="C3" s="39"/>
      <c r="D3" s="84"/>
      <c r="E3" s="369" t="str">
        <f>Spielplan!I36</f>
        <v>NEU: NLV Vaihingen</v>
      </c>
      <c r="F3" s="369"/>
      <c r="G3" s="369"/>
      <c r="H3" s="369"/>
      <c r="I3" s="369"/>
      <c r="J3" s="369"/>
      <c r="K3" s="369"/>
      <c r="L3" s="369"/>
      <c r="M3" s="369"/>
      <c r="N3" s="369"/>
      <c r="O3" s="369"/>
      <c r="P3" s="369"/>
      <c r="Q3" s="369"/>
      <c r="R3" s="369"/>
      <c r="S3" s="369"/>
      <c r="T3" s="369"/>
      <c r="U3" s="369"/>
      <c r="V3" s="369"/>
      <c r="W3" s="369"/>
      <c r="X3" s="369"/>
    </row>
    <row r="4" spans="1:27" s="7" customFormat="1" x14ac:dyDescent="0.2">
      <c r="A4" s="34" t="s">
        <v>7</v>
      </c>
      <c r="B4" s="34"/>
      <c r="C4" s="39"/>
      <c r="D4" s="84"/>
      <c r="E4" s="35" t="s">
        <v>234</v>
      </c>
      <c r="F4" s="203"/>
      <c r="G4" s="203"/>
      <c r="H4" s="203"/>
      <c r="I4" s="203"/>
      <c r="J4" s="203"/>
      <c r="K4" s="203"/>
      <c r="L4" s="203"/>
      <c r="M4" s="203"/>
      <c r="N4" s="203"/>
      <c r="O4" s="203"/>
      <c r="P4" s="203"/>
      <c r="Q4" s="203"/>
      <c r="R4" s="203"/>
      <c r="S4" s="203"/>
      <c r="T4" s="203"/>
      <c r="U4" s="203"/>
      <c r="V4" s="203"/>
      <c r="W4" s="203"/>
      <c r="X4" s="203"/>
    </row>
    <row r="5" spans="1:27" s="7" customFormat="1" x14ac:dyDescent="0.2">
      <c r="A5" s="34" t="s">
        <v>32</v>
      </c>
      <c r="B5" s="34"/>
      <c r="C5" s="39"/>
      <c r="D5" s="84"/>
      <c r="E5" s="3" t="s">
        <v>251</v>
      </c>
      <c r="H5" s="4"/>
      <c r="I5" s="4"/>
      <c r="J5" s="4"/>
      <c r="K5" s="4"/>
      <c r="L5" s="4"/>
      <c r="M5" s="4"/>
      <c r="N5" s="4"/>
      <c r="O5" s="4"/>
      <c r="P5" s="4"/>
      <c r="Q5" s="4"/>
      <c r="R5" s="4"/>
      <c r="S5" s="4"/>
      <c r="T5" s="4"/>
      <c r="U5" s="4"/>
      <c r="V5" s="4"/>
    </row>
    <row r="6" spans="1:27" s="7" customFormat="1" x14ac:dyDescent="0.2">
      <c r="A6" s="34" t="s">
        <v>33</v>
      </c>
      <c r="B6" s="34"/>
      <c r="C6" s="39"/>
      <c r="D6" s="84"/>
      <c r="E6" s="7" t="s">
        <v>175</v>
      </c>
      <c r="H6" s="4"/>
      <c r="I6" s="4"/>
      <c r="J6" s="4"/>
      <c r="K6" s="4"/>
      <c r="L6" s="4"/>
      <c r="M6" s="4"/>
      <c r="N6" s="4"/>
      <c r="O6" s="4"/>
      <c r="P6" s="4"/>
      <c r="Q6" s="4"/>
      <c r="R6" s="4"/>
      <c r="S6" s="4"/>
      <c r="T6" s="4"/>
      <c r="U6" s="4"/>
      <c r="V6" s="4"/>
      <c r="Y6" s="113"/>
      <c r="Z6" s="113"/>
      <c r="AA6" s="113"/>
    </row>
    <row r="7" spans="1:27" s="7" customFormat="1" ht="12" customHeight="1" x14ac:dyDescent="0.2">
      <c r="A7" s="34" t="s">
        <v>151</v>
      </c>
      <c r="B7" s="34"/>
      <c r="C7" s="39"/>
      <c r="D7" s="84"/>
      <c r="H7" s="4"/>
      <c r="I7" s="4"/>
      <c r="J7" s="4"/>
      <c r="K7" s="4"/>
      <c r="L7" s="4"/>
      <c r="M7" s="4"/>
      <c r="N7" s="4"/>
      <c r="O7" s="4"/>
      <c r="P7" s="4"/>
      <c r="Q7" s="4"/>
      <c r="R7" s="4"/>
      <c r="S7" s="4"/>
      <c r="T7" s="4"/>
      <c r="U7" s="4"/>
      <c r="V7" s="4"/>
      <c r="X7" s="67"/>
      <c r="Y7" s="50"/>
      <c r="Z7" s="177"/>
      <c r="AA7" s="50"/>
    </row>
    <row r="8" spans="1:27" s="7" customFormat="1" x14ac:dyDescent="0.2">
      <c r="A8" s="34" t="s">
        <v>34</v>
      </c>
      <c r="B8" s="34"/>
      <c r="C8" s="39"/>
      <c r="D8" s="84"/>
      <c r="E8" s="19" t="s">
        <v>152</v>
      </c>
      <c r="G8" s="19" t="s">
        <v>153</v>
      </c>
      <c r="H8" s="4"/>
      <c r="I8" s="4"/>
      <c r="J8" s="4"/>
      <c r="K8" s="4"/>
      <c r="L8" s="4"/>
      <c r="M8" s="4"/>
      <c r="N8" s="4"/>
      <c r="O8" s="4"/>
      <c r="P8" s="4"/>
      <c r="Q8" s="4"/>
      <c r="R8" s="4"/>
      <c r="S8" s="4"/>
      <c r="T8" s="4"/>
      <c r="U8" s="4"/>
      <c r="V8" s="4"/>
      <c r="X8" s="67"/>
      <c r="Y8" s="50"/>
      <c r="Z8" s="177"/>
      <c r="AA8" s="50"/>
    </row>
    <row r="9" spans="1:27" s="7" customFormat="1" x14ac:dyDescent="0.2">
      <c r="B9" s="34"/>
      <c r="C9" s="39"/>
      <c r="D9" s="84"/>
      <c r="E9" s="9"/>
      <c r="G9" s="9"/>
      <c r="H9" s="4"/>
      <c r="I9" s="4"/>
      <c r="J9" s="4"/>
      <c r="K9" s="4"/>
      <c r="L9" s="4"/>
      <c r="M9" s="4"/>
      <c r="N9" s="4"/>
      <c r="O9" s="4"/>
      <c r="P9" s="4"/>
      <c r="Q9" s="4"/>
      <c r="R9" s="4"/>
      <c r="S9" s="4"/>
      <c r="T9" s="4"/>
      <c r="U9" s="4"/>
      <c r="V9" s="4"/>
      <c r="X9" s="9"/>
      <c r="Y9" s="50"/>
      <c r="Z9" s="177"/>
      <c r="AA9" s="50"/>
    </row>
    <row r="10" spans="1:27" s="7" customFormat="1" x14ac:dyDescent="0.2">
      <c r="B10" s="34"/>
      <c r="C10" s="39"/>
      <c r="D10" s="84"/>
      <c r="E10" s="9"/>
      <c r="G10" s="9"/>
      <c r="H10" s="4"/>
      <c r="I10" s="4"/>
      <c r="J10" s="4"/>
      <c r="K10" s="4"/>
      <c r="L10" s="4"/>
      <c r="M10" s="4"/>
      <c r="N10" s="4"/>
      <c r="O10" s="4"/>
      <c r="P10" s="4"/>
      <c r="Q10" s="4"/>
      <c r="R10" s="4"/>
      <c r="S10" s="4"/>
      <c r="T10" s="4"/>
      <c r="U10" s="4"/>
      <c r="V10" s="4"/>
      <c r="X10" s="9"/>
      <c r="Y10" s="50"/>
      <c r="Z10" s="177"/>
      <c r="AA10" s="50"/>
    </row>
    <row r="11" spans="1:27" s="7" customFormat="1" x14ac:dyDescent="0.2">
      <c r="A11" s="34"/>
      <c r="B11" s="34"/>
      <c r="C11" s="39"/>
      <c r="D11" s="84"/>
      <c r="E11" s="5"/>
      <c r="G11" s="9"/>
      <c r="H11" s="4"/>
      <c r="I11" s="4"/>
      <c r="J11" s="4"/>
      <c r="K11" s="4"/>
      <c r="L11" s="4"/>
      <c r="M11" s="4"/>
      <c r="N11" s="4"/>
      <c r="O11" s="4"/>
      <c r="P11" s="4"/>
      <c r="Q11" s="4"/>
      <c r="R11" s="4"/>
      <c r="S11" s="4"/>
      <c r="T11" s="4"/>
      <c r="U11" s="4"/>
      <c r="V11" s="4"/>
      <c r="X11" s="9"/>
      <c r="Y11" s="50"/>
      <c r="Z11" s="177"/>
      <c r="AA11" s="50"/>
    </row>
    <row r="12" spans="1:27" s="7" customFormat="1" ht="4.5" customHeight="1" x14ac:dyDescent="0.2">
      <c r="A12" s="34"/>
      <c r="B12" s="34"/>
      <c r="C12" s="39"/>
      <c r="D12" s="84"/>
      <c r="H12" s="4"/>
      <c r="I12" s="4"/>
      <c r="J12" s="4"/>
      <c r="K12" s="4"/>
      <c r="L12" s="4"/>
      <c r="M12" s="4"/>
      <c r="N12" s="4"/>
      <c r="O12" s="4"/>
      <c r="P12" s="4"/>
      <c r="Q12" s="4"/>
      <c r="R12" s="4"/>
      <c r="S12" s="4"/>
      <c r="T12" s="4"/>
      <c r="U12" s="4"/>
      <c r="V12" s="4"/>
      <c r="X12" s="113"/>
      <c r="Y12" s="50"/>
      <c r="Z12" s="177"/>
      <c r="AA12" s="50"/>
    </row>
    <row r="13" spans="1:27" s="14" customFormat="1" x14ac:dyDescent="0.2">
      <c r="A13" s="37"/>
      <c r="B13" s="37"/>
      <c r="C13" s="39"/>
      <c r="D13" s="84"/>
      <c r="E13" s="19" t="s">
        <v>154</v>
      </c>
      <c r="G13" s="19" t="s">
        <v>155</v>
      </c>
      <c r="H13" s="4"/>
      <c r="I13" s="4"/>
      <c r="J13" s="4"/>
      <c r="K13" s="4"/>
      <c r="L13" s="4"/>
      <c r="M13" s="4"/>
      <c r="N13" s="4"/>
      <c r="O13" s="4"/>
      <c r="P13" s="4"/>
      <c r="Q13" s="4"/>
      <c r="R13" s="4"/>
      <c r="S13" s="4"/>
      <c r="T13" s="4"/>
      <c r="U13" s="4"/>
      <c r="V13" s="4"/>
      <c r="X13" s="9"/>
      <c r="Y13" s="8"/>
      <c r="Z13" s="11"/>
      <c r="AA13" s="8"/>
    </row>
    <row r="14" spans="1:27" s="7" customFormat="1" x14ac:dyDescent="0.2">
      <c r="A14" s="34"/>
      <c r="B14" s="34"/>
      <c r="C14" s="39"/>
      <c r="D14" s="84"/>
      <c r="E14" s="9"/>
      <c r="F14" s="9"/>
      <c r="G14" s="9"/>
      <c r="H14" s="4"/>
      <c r="I14" s="4"/>
      <c r="J14" s="4"/>
      <c r="K14" s="4"/>
      <c r="L14" s="4"/>
      <c r="M14" s="4"/>
      <c r="N14" s="4"/>
      <c r="O14" s="4"/>
      <c r="P14" s="4"/>
      <c r="Q14" s="4"/>
      <c r="R14" s="4"/>
      <c r="S14" s="4"/>
      <c r="T14" s="4"/>
      <c r="U14" s="4"/>
      <c r="V14" s="4"/>
      <c r="X14" s="9"/>
      <c r="Y14" s="11"/>
      <c r="Z14" s="11"/>
      <c r="AA14" s="113"/>
    </row>
    <row r="15" spans="1:27" s="7" customFormat="1" x14ac:dyDescent="0.2">
      <c r="A15" s="34"/>
      <c r="B15" s="34"/>
      <c r="C15" s="39"/>
      <c r="D15" s="84"/>
      <c r="E15" s="9"/>
      <c r="F15" s="9"/>
      <c r="G15" s="9"/>
      <c r="H15" s="4"/>
      <c r="I15" s="4"/>
      <c r="J15" s="4"/>
      <c r="K15" s="4"/>
      <c r="L15" s="4"/>
      <c r="M15" s="4"/>
      <c r="N15" s="4"/>
      <c r="O15" s="4"/>
      <c r="P15" s="4"/>
      <c r="Q15" s="4"/>
      <c r="R15" s="4"/>
      <c r="S15" s="4"/>
      <c r="T15" s="4"/>
      <c r="U15" s="4"/>
      <c r="V15" s="4"/>
      <c r="X15" s="5"/>
      <c r="Y15" s="11"/>
      <c r="Z15" s="11"/>
      <c r="AA15" s="113"/>
    </row>
    <row r="16" spans="1:27" s="7" customFormat="1" x14ac:dyDescent="0.2">
      <c r="A16" s="34"/>
      <c r="B16" s="34"/>
      <c r="C16" s="39"/>
      <c r="D16" s="84"/>
      <c r="E16" s="5"/>
      <c r="F16" s="9" t="s">
        <v>18</v>
      </c>
      <c r="G16" s="9"/>
      <c r="H16" s="4"/>
      <c r="I16" s="4"/>
      <c r="J16" s="4"/>
      <c r="K16" s="4"/>
      <c r="L16" s="4"/>
      <c r="M16" s="4"/>
      <c r="N16" s="4"/>
      <c r="O16" s="4"/>
      <c r="P16" s="4"/>
      <c r="Q16" s="4"/>
      <c r="R16" s="4"/>
      <c r="S16" s="4"/>
      <c r="T16" s="4"/>
      <c r="U16" s="4"/>
      <c r="V16" s="4"/>
      <c r="X16" s="9"/>
      <c r="Y16" s="3"/>
    </row>
    <row r="17" spans="1:24" s="3" customFormat="1" ht="12.75" customHeight="1" x14ac:dyDescent="0.2">
      <c r="A17" s="36"/>
      <c r="B17" s="36"/>
      <c r="C17" s="65"/>
      <c r="D17" s="84"/>
      <c r="E17" s="14"/>
      <c r="F17" s="14"/>
      <c r="G17" s="113"/>
      <c r="H17" s="8"/>
      <c r="I17" s="8"/>
      <c r="J17" s="8"/>
      <c r="K17" s="8"/>
      <c r="L17" s="8"/>
      <c r="M17" s="8"/>
      <c r="N17" s="8"/>
      <c r="O17" s="8"/>
      <c r="P17" s="8"/>
      <c r="Q17" s="8"/>
      <c r="R17" s="8"/>
      <c r="S17" s="8"/>
      <c r="T17" s="8"/>
      <c r="U17" s="4"/>
      <c r="V17" s="4"/>
      <c r="X17" s="9"/>
    </row>
    <row r="18" spans="1:24" s="3" customFormat="1" x14ac:dyDescent="0.2">
      <c r="A18" s="37" t="s">
        <v>0</v>
      </c>
      <c r="B18" s="37"/>
      <c r="C18" s="39" t="s">
        <v>156</v>
      </c>
      <c r="D18" s="84" t="s">
        <v>88</v>
      </c>
      <c r="E18" s="14" t="s">
        <v>1</v>
      </c>
      <c r="F18" s="14" t="s">
        <v>2</v>
      </c>
      <c r="G18" s="14" t="s">
        <v>3</v>
      </c>
      <c r="I18" s="14" t="s">
        <v>101</v>
      </c>
      <c r="J18" s="14"/>
      <c r="K18" s="14"/>
      <c r="M18" s="14" t="s">
        <v>102</v>
      </c>
      <c r="N18" s="14"/>
      <c r="O18" s="14"/>
      <c r="Q18" s="14" t="s">
        <v>176</v>
      </c>
      <c r="R18" s="14"/>
      <c r="S18" s="14"/>
      <c r="T18" s="14"/>
      <c r="U18" s="14" t="s">
        <v>4</v>
      </c>
      <c r="V18" s="14"/>
      <c r="X18" s="9"/>
    </row>
    <row r="19" spans="1:24" s="3" customFormat="1" ht="12" customHeight="1" x14ac:dyDescent="0.2">
      <c r="A19" s="36"/>
      <c r="B19" s="36"/>
      <c r="C19" s="65"/>
      <c r="D19" s="84"/>
      <c r="E19" s="14"/>
      <c r="F19" s="14"/>
      <c r="G19" s="14"/>
      <c r="H19" s="4"/>
      <c r="I19" s="4"/>
      <c r="J19" s="4"/>
      <c r="K19" s="4"/>
      <c r="L19" s="4"/>
      <c r="M19" s="4"/>
      <c r="N19" s="4"/>
      <c r="O19" s="4"/>
      <c r="P19" s="4"/>
      <c r="Q19" s="4"/>
      <c r="R19" s="4"/>
      <c r="S19" s="4"/>
      <c r="T19" s="4"/>
      <c r="U19" s="4"/>
      <c r="V19" s="4"/>
    </row>
    <row r="20" spans="1:24" s="249" customFormat="1" x14ac:dyDescent="0.2">
      <c r="A20" s="247" t="str">
        <f>E2</f>
        <v>10 Uhr</v>
      </c>
      <c r="B20" s="247" t="s">
        <v>49</v>
      </c>
      <c r="C20" s="39">
        <v>1</v>
      </c>
      <c r="D20" s="84">
        <v>1</v>
      </c>
      <c r="E20" s="248" t="str">
        <f>T(E9)</f>
        <v/>
      </c>
      <c r="F20" s="248" t="str">
        <f>T(E11)</f>
        <v/>
      </c>
      <c r="G20" s="248" t="str">
        <f>T(E10)</f>
        <v/>
      </c>
      <c r="H20" s="4"/>
      <c r="I20" s="4" t="s">
        <v>5</v>
      </c>
      <c r="J20" s="4"/>
      <c r="K20" s="4"/>
      <c r="L20" s="4"/>
      <c r="M20" s="4" t="s">
        <v>5</v>
      </c>
      <c r="N20" s="4"/>
      <c r="O20" s="4"/>
      <c r="P20" s="305"/>
      <c r="Q20" s="305" t="s">
        <v>5</v>
      </c>
      <c r="R20" s="305"/>
      <c r="S20" s="4"/>
      <c r="T20" s="4"/>
      <c r="U20" s="4" t="s">
        <v>5</v>
      </c>
      <c r="V20" s="4"/>
    </row>
    <row r="21" spans="1:24" s="249" customFormat="1" x14ac:dyDescent="0.2">
      <c r="A21" s="247"/>
      <c r="B21" s="247" t="s">
        <v>49</v>
      </c>
      <c r="C21" s="39">
        <v>1</v>
      </c>
      <c r="D21" s="84">
        <v>2</v>
      </c>
      <c r="E21" s="248" t="str">
        <f>T(G9)</f>
        <v/>
      </c>
      <c r="F21" s="248" t="str">
        <f>T(G11)</f>
        <v/>
      </c>
      <c r="G21" s="248" t="str">
        <f>T(G10)</f>
        <v/>
      </c>
      <c r="H21" s="4"/>
      <c r="I21" s="4" t="s">
        <v>5</v>
      </c>
      <c r="J21" s="4"/>
      <c r="K21" s="4"/>
      <c r="L21" s="4"/>
      <c r="M21" s="4" t="s">
        <v>5</v>
      </c>
      <c r="N21" s="4"/>
      <c r="O21" s="4"/>
      <c r="P21" s="305"/>
      <c r="Q21" s="305" t="s">
        <v>5</v>
      </c>
      <c r="R21" s="305"/>
      <c r="S21" s="4"/>
      <c r="T21" s="4"/>
      <c r="U21" s="4" t="s">
        <v>5</v>
      </c>
      <c r="V21" s="4"/>
    </row>
    <row r="22" spans="1:24" s="5" customFormat="1" x14ac:dyDescent="0.2">
      <c r="A22" s="36"/>
      <c r="B22" s="36" t="s">
        <v>157</v>
      </c>
      <c r="C22" s="65">
        <v>1</v>
      </c>
      <c r="D22" s="4">
        <v>3</v>
      </c>
      <c r="E22" s="9" t="str">
        <f>T(E14)</f>
        <v/>
      </c>
      <c r="F22" s="9" t="str">
        <f>T(E16)</f>
        <v/>
      </c>
      <c r="G22" s="9" t="str">
        <f>T(E15)</f>
        <v/>
      </c>
      <c r="H22" s="4"/>
      <c r="I22" s="4" t="s">
        <v>5</v>
      </c>
      <c r="J22" s="4"/>
      <c r="K22" s="4"/>
      <c r="L22" s="4"/>
      <c r="M22" s="4" t="s">
        <v>5</v>
      </c>
      <c r="N22" s="4"/>
      <c r="O22" s="4"/>
      <c r="P22" s="305"/>
      <c r="Q22" s="305" t="s">
        <v>5</v>
      </c>
      <c r="R22" s="305"/>
      <c r="S22" s="4"/>
      <c r="T22" s="4"/>
      <c r="U22" s="4" t="s">
        <v>5</v>
      </c>
      <c r="V22" s="4"/>
    </row>
    <row r="23" spans="1:24" s="5" customFormat="1" ht="13.5" customHeight="1" x14ac:dyDescent="0.2">
      <c r="A23" s="36"/>
      <c r="B23" s="36"/>
      <c r="C23" s="65"/>
      <c r="D23" s="4"/>
      <c r="E23" s="1"/>
      <c r="F23" s="1"/>
      <c r="G23" s="1"/>
      <c r="H23" s="4"/>
      <c r="I23" s="4"/>
      <c r="J23" s="4"/>
      <c r="K23" s="4"/>
      <c r="L23" s="4"/>
      <c r="M23" s="4"/>
      <c r="N23" s="4"/>
      <c r="O23" s="4"/>
      <c r="P23" s="4"/>
      <c r="Q23" s="4"/>
      <c r="R23" s="4"/>
      <c r="S23" s="4"/>
      <c r="T23" s="4"/>
      <c r="U23" s="4"/>
      <c r="V23" s="4"/>
    </row>
    <row r="24" spans="1:24" s="249" customFormat="1" x14ac:dyDescent="0.2">
      <c r="A24" s="247"/>
      <c r="B24" s="247" t="s">
        <v>49</v>
      </c>
      <c r="C24" s="39" t="s">
        <v>90</v>
      </c>
      <c r="D24" s="84">
        <v>1</v>
      </c>
      <c r="E24" s="248" t="str">
        <f>T(E10)</f>
        <v/>
      </c>
      <c r="F24" s="248" t="str">
        <f>T(E9)</f>
        <v/>
      </c>
      <c r="G24" s="315" t="str">
        <f>T(E11)</f>
        <v/>
      </c>
      <c r="H24" s="4"/>
      <c r="I24" s="4" t="s">
        <v>5</v>
      </c>
      <c r="J24" s="4"/>
      <c r="K24" s="4"/>
      <c r="L24" s="4"/>
      <c r="M24" s="4" t="s">
        <v>5</v>
      </c>
      <c r="N24" s="4"/>
      <c r="O24" s="4"/>
      <c r="P24" s="305"/>
      <c r="Q24" s="305" t="s">
        <v>5</v>
      </c>
      <c r="R24" s="305"/>
      <c r="S24" s="4"/>
      <c r="T24" s="4"/>
      <c r="U24" s="4" t="s">
        <v>5</v>
      </c>
      <c r="V24" s="4"/>
    </row>
    <row r="25" spans="1:24" s="5" customFormat="1" x14ac:dyDescent="0.2">
      <c r="A25"/>
      <c r="B25" t="s">
        <v>157</v>
      </c>
      <c r="C25" s="65" t="s">
        <v>90</v>
      </c>
      <c r="D25" s="85">
        <v>2</v>
      </c>
      <c r="E25" s="9" t="str">
        <f>T(G14)</f>
        <v/>
      </c>
      <c r="F25" s="9" t="str">
        <f>T(G16)</f>
        <v/>
      </c>
      <c r="G25" s="9" t="str">
        <f>T(G15)</f>
        <v/>
      </c>
      <c r="H25" s="4"/>
      <c r="I25" s="4" t="s">
        <v>5</v>
      </c>
      <c r="J25" s="4"/>
      <c r="K25" s="4"/>
      <c r="L25" s="4"/>
      <c r="M25" s="4" t="s">
        <v>5</v>
      </c>
      <c r="N25" s="4"/>
      <c r="O25" s="4"/>
      <c r="P25" s="305"/>
      <c r="Q25" s="305" t="s">
        <v>5</v>
      </c>
      <c r="R25" s="305"/>
      <c r="S25" s="4"/>
      <c r="T25" s="4"/>
      <c r="U25" s="4" t="s">
        <v>5</v>
      </c>
      <c r="V25" s="4"/>
    </row>
    <row r="26" spans="1:24" s="5" customFormat="1" x14ac:dyDescent="0.2">
      <c r="A26" s="36"/>
      <c r="B26" s="36" t="s">
        <v>157</v>
      </c>
      <c r="C26" s="65" t="s">
        <v>90</v>
      </c>
      <c r="D26" s="85">
        <v>3</v>
      </c>
      <c r="E26" s="9" t="str">
        <f>T(E15)</f>
        <v/>
      </c>
      <c r="F26" s="9" t="str">
        <f>T(E14)</f>
        <v/>
      </c>
      <c r="G26" s="9" t="str">
        <f>T(E16)</f>
        <v/>
      </c>
      <c r="H26" s="4"/>
      <c r="I26" s="4" t="s">
        <v>5</v>
      </c>
      <c r="J26" s="4"/>
      <c r="K26" s="4"/>
      <c r="L26" s="4"/>
      <c r="M26" s="4" t="s">
        <v>5</v>
      </c>
      <c r="N26" s="4"/>
      <c r="O26" s="4"/>
      <c r="P26" s="305"/>
      <c r="Q26" s="305" t="s">
        <v>5</v>
      </c>
      <c r="R26" s="305"/>
      <c r="S26" s="4"/>
      <c r="T26" s="4"/>
      <c r="U26" s="4" t="s">
        <v>5</v>
      </c>
      <c r="V26" s="4"/>
    </row>
    <row r="27" spans="1:24" s="5" customFormat="1" ht="13.5" customHeight="1" x14ac:dyDescent="0.2">
      <c r="A27" s="36"/>
      <c r="B27" s="36"/>
      <c r="C27" s="65"/>
      <c r="D27" s="85"/>
      <c r="E27" s="87"/>
      <c r="F27" s="87"/>
      <c r="G27" s="9"/>
      <c r="H27" s="4"/>
      <c r="I27" s="4"/>
      <c r="J27" s="4"/>
      <c r="K27" s="4"/>
      <c r="L27" s="4"/>
      <c r="M27" s="4"/>
      <c r="N27" s="4"/>
      <c r="O27" s="4"/>
      <c r="P27" s="4"/>
      <c r="Q27" s="4"/>
      <c r="R27" s="4"/>
      <c r="S27" s="4"/>
      <c r="T27" s="4"/>
      <c r="U27" s="4"/>
      <c r="V27" s="4"/>
    </row>
    <row r="28" spans="1:24" s="249" customFormat="1" x14ac:dyDescent="0.2">
      <c r="A28" s="247"/>
      <c r="B28" s="247" t="s">
        <v>49</v>
      </c>
      <c r="C28" s="39" t="s">
        <v>158</v>
      </c>
      <c r="D28" s="84">
        <v>1</v>
      </c>
      <c r="E28" s="248" t="str">
        <f>T(G10)</f>
        <v/>
      </c>
      <c r="F28" s="248" t="str">
        <f>T(G9)</f>
        <v/>
      </c>
      <c r="G28" s="248" t="str">
        <f>T(G11)</f>
        <v/>
      </c>
      <c r="H28" s="4"/>
      <c r="I28" s="4" t="s">
        <v>5</v>
      </c>
      <c r="J28" s="4"/>
      <c r="K28" s="4"/>
      <c r="L28" s="4"/>
      <c r="M28" s="4" t="s">
        <v>5</v>
      </c>
      <c r="N28" s="4"/>
      <c r="O28" s="4"/>
      <c r="P28" s="305"/>
      <c r="Q28" s="305" t="s">
        <v>5</v>
      </c>
      <c r="R28" s="305"/>
      <c r="S28" s="4"/>
      <c r="T28" s="4"/>
      <c r="U28" s="4" t="s">
        <v>5</v>
      </c>
      <c r="V28" s="4"/>
    </row>
    <row r="29" spans="1:24" s="249" customFormat="1" x14ac:dyDescent="0.2">
      <c r="A29" s="247"/>
      <c r="B29" s="247" t="s">
        <v>49</v>
      </c>
      <c r="C29" s="39" t="s">
        <v>158</v>
      </c>
      <c r="D29" s="84">
        <v>2</v>
      </c>
      <c r="E29" s="248" t="str">
        <f>T(E11)</f>
        <v/>
      </c>
      <c r="F29" s="248" t="str">
        <f>T(E10)</f>
        <v/>
      </c>
      <c r="G29" s="315" t="str">
        <f>T(E9)</f>
        <v/>
      </c>
      <c r="H29" s="4"/>
      <c r="I29" s="4" t="s">
        <v>5</v>
      </c>
      <c r="J29" s="4"/>
      <c r="K29" s="4"/>
      <c r="L29" s="4"/>
      <c r="M29" s="4" t="s">
        <v>5</v>
      </c>
      <c r="N29" s="4"/>
      <c r="O29" s="4"/>
      <c r="P29" s="305"/>
      <c r="Q29" s="305" t="s">
        <v>5</v>
      </c>
      <c r="R29" s="305"/>
      <c r="S29" s="4"/>
      <c r="T29" s="4"/>
      <c r="U29" s="4" t="s">
        <v>5</v>
      </c>
      <c r="V29" s="4"/>
    </row>
    <row r="30" spans="1:24" s="5" customFormat="1" x14ac:dyDescent="0.2">
      <c r="A30" s="36"/>
      <c r="B30" s="36" t="s">
        <v>157</v>
      </c>
      <c r="C30" s="65" t="s">
        <v>158</v>
      </c>
      <c r="D30" s="85">
        <v>3</v>
      </c>
      <c r="E30" s="9" t="str">
        <f>T(G15)</f>
        <v/>
      </c>
      <c r="F30" s="9" t="str">
        <f>T(G14)</f>
        <v/>
      </c>
      <c r="G30" s="9" t="str">
        <f>T(G16)</f>
        <v/>
      </c>
      <c r="H30" s="4"/>
      <c r="I30" s="4" t="s">
        <v>5</v>
      </c>
      <c r="J30" s="4"/>
      <c r="K30" s="4"/>
      <c r="L30" s="4"/>
      <c r="M30" s="4" t="s">
        <v>5</v>
      </c>
      <c r="N30" s="4"/>
      <c r="O30" s="4"/>
      <c r="P30" s="305"/>
      <c r="Q30" s="305" t="s">
        <v>5</v>
      </c>
      <c r="R30" s="305"/>
      <c r="S30" s="4"/>
      <c r="T30" s="4"/>
      <c r="U30" s="4" t="s">
        <v>5</v>
      </c>
      <c r="V30" s="4"/>
    </row>
    <row r="31" spans="1:24" s="5" customFormat="1" ht="13.5" customHeight="1" x14ac:dyDescent="0.2">
      <c r="A31" s="36"/>
      <c r="B31" s="36"/>
      <c r="C31" s="65"/>
      <c r="D31" s="85"/>
      <c r="E31" s="9"/>
      <c r="F31" s="9"/>
      <c r="G31" s="9"/>
      <c r="H31" s="4"/>
      <c r="I31" s="4"/>
      <c r="J31" s="4"/>
      <c r="K31" s="4"/>
      <c r="L31" s="4"/>
      <c r="M31" s="4"/>
      <c r="N31" s="4"/>
      <c r="O31" s="4"/>
      <c r="P31" s="4"/>
      <c r="Q31" s="4"/>
      <c r="R31" s="4"/>
      <c r="S31" s="4"/>
      <c r="T31" s="4"/>
      <c r="U31" s="4"/>
      <c r="V31" s="4"/>
    </row>
    <row r="32" spans="1:24" s="249" customFormat="1" x14ac:dyDescent="0.2">
      <c r="A32" s="247"/>
      <c r="B32" s="247" t="s">
        <v>49</v>
      </c>
      <c r="C32" s="39" t="s">
        <v>159</v>
      </c>
      <c r="D32" s="84">
        <v>1</v>
      </c>
      <c r="E32" s="248" t="str">
        <f>T(G11)</f>
        <v/>
      </c>
      <c r="F32" s="248" t="str">
        <f>T(G10)</f>
        <v/>
      </c>
      <c r="G32" s="248" t="str">
        <f>T(G9)</f>
        <v/>
      </c>
      <c r="H32" s="4"/>
      <c r="I32" s="4" t="s">
        <v>5</v>
      </c>
      <c r="J32" s="4"/>
      <c r="K32" s="4"/>
      <c r="L32" s="4"/>
      <c r="M32" s="4" t="s">
        <v>5</v>
      </c>
      <c r="N32" s="4"/>
      <c r="O32" s="4"/>
      <c r="P32" s="305"/>
      <c r="Q32" s="305" t="s">
        <v>5</v>
      </c>
      <c r="R32" s="305"/>
      <c r="S32" s="4"/>
      <c r="T32" s="4"/>
      <c r="U32" s="4" t="s">
        <v>5</v>
      </c>
      <c r="V32" s="4"/>
    </row>
    <row r="33" spans="1:22" s="5" customFormat="1" x14ac:dyDescent="0.2">
      <c r="A33" s="36"/>
      <c r="B33" s="36" t="s">
        <v>157</v>
      </c>
      <c r="C33" s="65" t="s">
        <v>159</v>
      </c>
      <c r="D33" s="85">
        <v>2</v>
      </c>
      <c r="E33" s="9" t="str">
        <f>T(E16)</f>
        <v/>
      </c>
      <c r="F33" s="9" t="str">
        <f>T(E15)</f>
        <v/>
      </c>
      <c r="G33" s="9" t="str">
        <f>T(E14)</f>
        <v/>
      </c>
      <c r="H33" s="4"/>
      <c r="I33" s="4" t="s">
        <v>5</v>
      </c>
      <c r="J33" s="4"/>
      <c r="K33" s="4"/>
      <c r="L33" s="4"/>
      <c r="M33" s="4" t="s">
        <v>5</v>
      </c>
      <c r="N33" s="4"/>
      <c r="O33" s="4"/>
      <c r="P33" s="305"/>
      <c r="Q33" s="305" t="s">
        <v>5</v>
      </c>
      <c r="R33" s="305"/>
      <c r="S33" s="4"/>
      <c r="T33" s="4"/>
      <c r="U33" s="4" t="s">
        <v>5</v>
      </c>
      <c r="V33" s="4"/>
    </row>
    <row r="34" spans="1:22" s="5" customFormat="1" x14ac:dyDescent="0.2">
      <c r="A34" s="36"/>
      <c r="B34" s="36" t="s">
        <v>157</v>
      </c>
      <c r="C34" s="65" t="s">
        <v>159</v>
      </c>
      <c r="D34" s="85">
        <v>3</v>
      </c>
      <c r="E34" s="9" t="str">
        <f>T(G16)</f>
        <v/>
      </c>
      <c r="F34" s="9" t="str">
        <f>T(G15)</f>
        <v/>
      </c>
      <c r="G34" s="9" t="str">
        <f>T(G14)</f>
        <v/>
      </c>
      <c r="H34" s="4"/>
      <c r="I34" s="4" t="s">
        <v>5</v>
      </c>
      <c r="J34" s="4"/>
      <c r="K34" s="4"/>
      <c r="L34" s="4"/>
      <c r="M34" s="4" t="s">
        <v>5</v>
      </c>
      <c r="N34" s="4"/>
      <c r="O34" s="4"/>
      <c r="P34" s="305"/>
      <c r="Q34" s="305" t="s">
        <v>5</v>
      </c>
      <c r="R34" s="305"/>
      <c r="S34" s="4"/>
      <c r="T34" s="4"/>
      <c r="U34" s="4" t="s">
        <v>5</v>
      </c>
      <c r="V34" s="4"/>
    </row>
    <row r="35" spans="1:22" s="5" customFormat="1" ht="11.25" customHeight="1" x14ac:dyDescent="0.2">
      <c r="A35" s="36"/>
      <c r="B35" s="36"/>
      <c r="C35" s="65"/>
      <c r="D35" s="85"/>
      <c r="E35" s="9"/>
      <c r="F35" s="9"/>
      <c r="G35" s="9"/>
      <c r="H35" s="4"/>
      <c r="I35" s="4"/>
      <c r="J35" s="4"/>
      <c r="K35" s="4"/>
      <c r="L35" s="4"/>
      <c r="M35" s="4"/>
      <c r="N35" s="4"/>
      <c r="O35" s="4"/>
      <c r="P35" s="4"/>
      <c r="Q35" s="4"/>
      <c r="R35" s="4"/>
      <c r="S35" s="4"/>
      <c r="T35" s="4"/>
      <c r="U35" s="4"/>
      <c r="V35" s="4"/>
    </row>
    <row r="36" spans="1:22" s="5" customFormat="1" ht="11.25" customHeight="1" thickBot="1" x14ac:dyDescent="0.25">
      <c r="A36" s="161" t="s">
        <v>198</v>
      </c>
      <c r="B36" s="243"/>
      <c r="C36" s="250"/>
      <c r="D36" s="251"/>
      <c r="E36" s="244"/>
      <c r="F36" s="244"/>
      <c r="G36" s="244"/>
      <c r="H36" s="41"/>
      <c r="I36" s="41"/>
      <c r="J36" s="41"/>
      <c r="K36" s="41"/>
      <c r="L36" s="41"/>
      <c r="M36" s="41"/>
      <c r="N36" s="41"/>
      <c r="O36" s="41"/>
      <c r="P36" s="41"/>
      <c r="Q36" s="41"/>
      <c r="R36" s="41"/>
      <c r="S36" s="41"/>
      <c r="T36" s="41"/>
      <c r="U36" s="41"/>
      <c r="V36" s="41"/>
    </row>
    <row r="37" spans="1:22" s="5" customFormat="1" x14ac:dyDescent="0.2">
      <c r="A37" s="252" t="s">
        <v>127</v>
      </c>
      <c r="B37" s="253" t="s">
        <v>157</v>
      </c>
      <c r="C37" s="254" t="s">
        <v>160</v>
      </c>
      <c r="D37" s="255">
        <v>1</v>
      </c>
      <c r="E37" s="256"/>
      <c r="F37" s="256"/>
      <c r="G37" s="257"/>
      <c r="H37" s="291"/>
      <c r="I37" s="291" t="s">
        <v>5</v>
      </c>
      <c r="J37" s="291"/>
      <c r="K37" s="257"/>
      <c r="L37" s="291"/>
      <c r="M37" s="291" t="s">
        <v>5</v>
      </c>
      <c r="N37" s="291"/>
      <c r="O37" s="257"/>
      <c r="P37" s="291"/>
      <c r="Q37" s="291" t="s">
        <v>5</v>
      </c>
      <c r="R37" s="291"/>
      <c r="S37" s="257"/>
      <c r="T37" s="257"/>
      <c r="U37" s="257" t="s">
        <v>5</v>
      </c>
      <c r="V37" s="314"/>
    </row>
    <row r="38" spans="1:22" s="5" customFormat="1" x14ac:dyDescent="0.2">
      <c r="A38" s="259"/>
      <c r="B38" s="260"/>
      <c r="C38" s="261"/>
      <c r="D38" s="262"/>
      <c r="E38" s="263" t="s">
        <v>161</v>
      </c>
      <c r="F38" s="263" t="s">
        <v>162</v>
      </c>
      <c r="G38" s="263" t="s">
        <v>163</v>
      </c>
      <c r="H38" s="270"/>
      <c r="I38" s="270"/>
      <c r="J38" s="270"/>
      <c r="K38" s="270"/>
      <c r="L38" s="270"/>
      <c r="M38" s="270"/>
      <c r="N38" s="270"/>
      <c r="O38" s="270"/>
      <c r="P38" s="270"/>
      <c r="Q38" s="270"/>
      <c r="R38" s="270"/>
      <c r="S38" s="270"/>
      <c r="T38" s="270"/>
      <c r="U38" s="270"/>
      <c r="V38" s="311"/>
    </row>
    <row r="39" spans="1:22" s="5" customFormat="1" ht="4.5" customHeight="1" x14ac:dyDescent="0.2">
      <c r="A39" s="266"/>
      <c r="B39" s="260"/>
      <c r="C39" s="261"/>
      <c r="D39" s="262"/>
      <c r="E39" s="263"/>
      <c r="F39" s="263"/>
      <c r="G39" s="263"/>
      <c r="H39" s="270"/>
      <c r="I39" s="270"/>
      <c r="J39" s="270"/>
      <c r="K39" s="270"/>
      <c r="L39" s="270"/>
      <c r="M39" s="270"/>
      <c r="N39" s="270"/>
      <c r="O39" s="270"/>
      <c r="P39" s="270"/>
      <c r="Q39" s="270"/>
      <c r="R39" s="270"/>
      <c r="S39" s="270"/>
      <c r="T39" s="270"/>
      <c r="U39" s="270"/>
      <c r="V39" s="311"/>
    </row>
    <row r="40" spans="1:22" s="5" customFormat="1" x14ac:dyDescent="0.2">
      <c r="A40" s="266" t="s">
        <v>127</v>
      </c>
      <c r="B40" s="260" t="s">
        <v>157</v>
      </c>
      <c r="C40" s="261" t="s">
        <v>160</v>
      </c>
      <c r="D40" s="262">
        <v>2</v>
      </c>
      <c r="E40" s="263"/>
      <c r="F40" s="263"/>
      <c r="G40" s="35"/>
      <c r="H40" s="270"/>
      <c r="I40" s="270" t="s">
        <v>5</v>
      </c>
      <c r="J40" s="270"/>
      <c r="K40" s="35"/>
      <c r="L40" s="270"/>
      <c r="M40" s="270" t="s">
        <v>5</v>
      </c>
      <c r="N40" s="270"/>
      <c r="O40" s="35"/>
      <c r="P40" s="270"/>
      <c r="Q40" s="270" t="s">
        <v>5</v>
      </c>
      <c r="R40" s="270"/>
      <c r="S40" s="35"/>
      <c r="T40" s="35"/>
      <c r="U40" s="35" t="s">
        <v>5</v>
      </c>
      <c r="V40" s="312"/>
    </row>
    <row r="41" spans="1:22" s="5" customFormat="1" x14ac:dyDescent="0.2">
      <c r="A41" s="259"/>
      <c r="B41" s="260"/>
      <c r="C41" s="261"/>
      <c r="D41" s="262"/>
      <c r="E41" s="263" t="s">
        <v>164</v>
      </c>
      <c r="F41" s="263" t="s">
        <v>165</v>
      </c>
      <c r="G41" s="263" t="s">
        <v>166</v>
      </c>
      <c r="H41" s="270"/>
      <c r="I41" s="270"/>
      <c r="J41" s="270"/>
      <c r="K41" s="270"/>
      <c r="L41" s="270"/>
      <c r="M41" s="270"/>
      <c r="N41" s="270"/>
      <c r="O41" s="270"/>
      <c r="P41" s="270"/>
      <c r="Q41" s="270"/>
      <c r="R41" s="270"/>
      <c r="S41" s="270"/>
      <c r="T41" s="270"/>
      <c r="U41" s="270"/>
      <c r="V41" s="311"/>
    </row>
    <row r="42" spans="1:22" s="5" customFormat="1" ht="6" customHeight="1" x14ac:dyDescent="0.2">
      <c r="A42" s="266"/>
      <c r="B42" s="260"/>
      <c r="C42" s="261"/>
      <c r="D42" s="262"/>
      <c r="E42" s="263"/>
      <c r="F42" s="263"/>
      <c r="G42" s="263"/>
      <c r="H42" s="270"/>
      <c r="I42" s="270"/>
      <c r="J42" s="270"/>
      <c r="K42" s="270"/>
      <c r="L42" s="270"/>
      <c r="M42" s="270"/>
      <c r="N42" s="270"/>
      <c r="O42" s="270"/>
      <c r="P42" s="270"/>
      <c r="Q42" s="270"/>
      <c r="R42" s="270"/>
      <c r="S42" s="270"/>
      <c r="T42" s="270"/>
      <c r="U42" s="270"/>
      <c r="V42" s="311"/>
    </row>
    <row r="43" spans="1:22" s="272" customFormat="1" x14ac:dyDescent="0.2">
      <c r="A43" s="267" t="s">
        <v>134</v>
      </c>
      <c r="B43" s="268"/>
      <c r="C43" s="269" t="s">
        <v>160</v>
      </c>
      <c r="D43" s="270">
        <v>3</v>
      </c>
      <c r="E43" s="271"/>
      <c r="F43" s="271"/>
      <c r="G43" s="263"/>
      <c r="H43" s="270"/>
      <c r="I43" s="270" t="s">
        <v>5</v>
      </c>
      <c r="J43" s="270"/>
      <c r="K43" s="270"/>
      <c r="L43" s="270"/>
      <c r="M43" s="270" t="s">
        <v>5</v>
      </c>
      <c r="N43" s="270"/>
      <c r="O43" s="270"/>
      <c r="P43" s="270"/>
      <c r="Q43" s="270" t="s">
        <v>5</v>
      </c>
      <c r="R43" s="270"/>
      <c r="S43" s="270"/>
      <c r="T43" s="270"/>
      <c r="U43" s="270" t="s">
        <v>5</v>
      </c>
      <c r="V43" s="311"/>
    </row>
    <row r="44" spans="1:22" s="272" customFormat="1" ht="13.5" thickBot="1" x14ac:dyDescent="0.25">
      <c r="A44" s="273"/>
      <c r="B44" s="274" t="s">
        <v>49</v>
      </c>
      <c r="C44" s="275"/>
      <c r="D44" s="276"/>
      <c r="E44" s="277" t="s">
        <v>130</v>
      </c>
      <c r="F44" s="277" t="s">
        <v>133</v>
      </c>
      <c r="G44" s="277" t="s">
        <v>128</v>
      </c>
      <c r="H44" s="276"/>
      <c r="I44" s="276"/>
      <c r="J44" s="276"/>
      <c r="K44" s="276"/>
      <c r="L44" s="276"/>
      <c r="M44" s="276"/>
      <c r="N44" s="276"/>
      <c r="O44" s="276"/>
      <c r="P44" s="276"/>
      <c r="Q44" s="276"/>
      <c r="R44" s="276"/>
      <c r="S44" s="276"/>
      <c r="T44" s="276"/>
      <c r="U44" s="276"/>
      <c r="V44" s="313"/>
    </row>
    <row r="45" spans="1:22" s="4" customFormat="1" ht="5.25" customHeight="1" x14ac:dyDescent="0.2">
      <c r="A45"/>
      <c r="B45" s="36"/>
      <c r="C45" s="65"/>
      <c r="E45" s="9"/>
      <c r="F45" s="9"/>
      <c r="G45" s="9"/>
      <c r="H45" s="14"/>
      <c r="I45" s="14"/>
      <c r="J45" s="14"/>
      <c r="K45" s="14"/>
      <c r="L45" s="14"/>
      <c r="M45" s="14"/>
      <c r="N45" s="14"/>
      <c r="O45" s="14"/>
      <c r="P45" s="14"/>
      <c r="Q45" s="14"/>
      <c r="R45" s="14"/>
      <c r="S45" s="14"/>
      <c r="T45" s="14"/>
      <c r="U45" s="14"/>
      <c r="V45" s="14"/>
    </row>
    <row r="46" spans="1:22" s="4" customFormat="1" ht="3.75" customHeight="1" thickBot="1" x14ac:dyDescent="0.25">
      <c r="A46"/>
      <c r="B46" s="36"/>
      <c r="C46" s="65"/>
      <c r="E46" s="9"/>
      <c r="F46" s="9"/>
      <c r="G46" s="9"/>
      <c r="H46" s="14"/>
      <c r="I46" s="14"/>
      <c r="J46" s="14"/>
      <c r="K46" s="14"/>
      <c r="L46" s="14"/>
      <c r="M46" s="14"/>
      <c r="N46" s="14"/>
      <c r="O46" s="14"/>
      <c r="P46" s="14"/>
      <c r="Q46" s="14"/>
      <c r="R46" s="14"/>
      <c r="S46" s="14"/>
      <c r="T46" s="14"/>
      <c r="U46" s="14"/>
      <c r="V46" s="14"/>
    </row>
    <row r="47" spans="1:22" s="249" customFormat="1" x14ac:dyDescent="0.2">
      <c r="A47" s="279" t="s">
        <v>127</v>
      </c>
      <c r="B47" s="280" t="s">
        <v>49</v>
      </c>
      <c r="C47" s="281" t="s">
        <v>167</v>
      </c>
      <c r="D47" s="282">
        <v>1</v>
      </c>
      <c r="E47" s="256"/>
      <c r="F47" s="256"/>
      <c r="G47" s="283"/>
      <c r="H47" s="291"/>
      <c r="I47" s="291" t="s">
        <v>5</v>
      </c>
      <c r="J47" s="291"/>
      <c r="K47" s="257"/>
      <c r="L47" s="291"/>
      <c r="M47" s="291" t="s">
        <v>5</v>
      </c>
      <c r="N47" s="291"/>
      <c r="O47" s="257"/>
      <c r="P47" s="291"/>
      <c r="Q47" s="291" t="s">
        <v>5</v>
      </c>
      <c r="R47" s="291"/>
      <c r="S47" s="257"/>
      <c r="T47" s="257"/>
      <c r="U47" s="257" t="s">
        <v>5</v>
      </c>
      <c r="V47" s="314"/>
    </row>
    <row r="48" spans="1:22" s="249" customFormat="1" x14ac:dyDescent="0.2">
      <c r="A48" s="284"/>
      <c r="B48" s="268"/>
      <c r="C48" s="269"/>
      <c r="D48" s="285"/>
      <c r="E48" s="286" t="s">
        <v>128</v>
      </c>
      <c r="F48" s="286" t="s">
        <v>129</v>
      </c>
      <c r="G48" s="286" t="s">
        <v>130</v>
      </c>
      <c r="H48" s="270"/>
      <c r="I48" s="270"/>
      <c r="J48" s="270"/>
      <c r="K48" s="270"/>
      <c r="L48" s="270"/>
      <c r="M48" s="270"/>
      <c r="N48" s="270"/>
      <c r="O48" s="270"/>
      <c r="P48" s="270"/>
      <c r="Q48" s="270"/>
      <c r="R48" s="270"/>
      <c r="S48" s="270"/>
      <c r="T48" s="270"/>
      <c r="U48" s="270"/>
      <c r="V48" s="311"/>
    </row>
    <row r="49" spans="1:22" s="249" customFormat="1" ht="7.5" customHeight="1" x14ac:dyDescent="0.2">
      <c r="A49" s="267"/>
      <c r="B49" s="268"/>
      <c r="C49" s="269"/>
      <c r="D49" s="285"/>
      <c r="E49" s="286"/>
      <c r="F49" s="286"/>
      <c r="G49" s="286"/>
      <c r="H49" s="270"/>
      <c r="I49" s="270"/>
      <c r="J49" s="270"/>
      <c r="K49" s="270"/>
      <c r="L49" s="270"/>
      <c r="M49" s="270"/>
      <c r="N49" s="270"/>
      <c r="O49" s="270"/>
      <c r="P49" s="270"/>
      <c r="Q49" s="270"/>
      <c r="R49" s="270"/>
      <c r="S49" s="270"/>
      <c r="T49" s="270"/>
      <c r="U49" s="270"/>
      <c r="V49" s="311"/>
    </row>
    <row r="50" spans="1:22" s="249" customFormat="1" x14ac:dyDescent="0.2">
      <c r="A50" s="267" t="s">
        <v>127</v>
      </c>
      <c r="B50" s="268" t="s">
        <v>49</v>
      </c>
      <c r="C50" s="269" t="s">
        <v>167</v>
      </c>
      <c r="D50" s="285">
        <v>2</v>
      </c>
      <c r="E50" s="263"/>
      <c r="F50" s="263"/>
      <c r="G50" s="271"/>
      <c r="H50" s="270"/>
      <c r="I50" s="270" t="s">
        <v>5</v>
      </c>
      <c r="J50" s="270"/>
      <c r="K50" s="35"/>
      <c r="L50" s="270"/>
      <c r="M50" s="270" t="s">
        <v>5</v>
      </c>
      <c r="N50" s="270"/>
      <c r="O50" s="35"/>
      <c r="P50" s="270"/>
      <c r="Q50" s="270" t="s">
        <v>5</v>
      </c>
      <c r="R50" s="270"/>
      <c r="S50" s="35"/>
      <c r="T50" s="35"/>
      <c r="U50" s="35" t="s">
        <v>5</v>
      </c>
      <c r="V50" s="312"/>
    </row>
    <row r="51" spans="1:22" s="249" customFormat="1" x14ac:dyDescent="0.2">
      <c r="A51" s="284"/>
      <c r="B51" s="268"/>
      <c r="C51" s="269"/>
      <c r="D51" s="285"/>
      <c r="E51" s="286" t="s">
        <v>131</v>
      </c>
      <c r="F51" s="286" t="s">
        <v>132</v>
      </c>
      <c r="G51" s="286" t="s">
        <v>133</v>
      </c>
      <c r="H51" s="270"/>
      <c r="I51" s="270"/>
      <c r="J51" s="270"/>
      <c r="K51" s="270"/>
      <c r="L51" s="270"/>
      <c r="M51" s="270"/>
      <c r="N51" s="270"/>
      <c r="O51" s="270"/>
      <c r="P51" s="270"/>
      <c r="Q51" s="270"/>
      <c r="R51" s="270"/>
      <c r="S51" s="270"/>
      <c r="T51" s="270"/>
      <c r="U51" s="270"/>
      <c r="V51" s="311"/>
    </row>
    <row r="52" spans="1:22" s="5" customFormat="1" ht="6.75" customHeight="1" x14ac:dyDescent="0.2">
      <c r="A52" s="266"/>
      <c r="B52" s="260"/>
      <c r="C52" s="261"/>
      <c r="D52" s="262"/>
      <c r="E52" s="263"/>
      <c r="F52" s="263"/>
      <c r="G52" s="263"/>
      <c r="H52" s="270"/>
      <c r="I52" s="270"/>
      <c r="J52" s="270"/>
      <c r="K52" s="270"/>
      <c r="L52" s="270"/>
      <c r="M52" s="270"/>
      <c r="N52" s="270"/>
      <c r="O52" s="270"/>
      <c r="P52" s="270"/>
      <c r="Q52" s="270"/>
      <c r="R52" s="270"/>
      <c r="S52" s="270"/>
      <c r="T52" s="270"/>
      <c r="U52" s="270"/>
      <c r="V52" s="311"/>
    </row>
    <row r="53" spans="1:22" s="4" customFormat="1" x14ac:dyDescent="0.2">
      <c r="A53" s="266" t="s">
        <v>134</v>
      </c>
      <c r="B53" s="260" t="s">
        <v>157</v>
      </c>
      <c r="C53" s="261" t="s">
        <v>167</v>
      </c>
      <c r="D53" s="264">
        <v>3</v>
      </c>
      <c r="E53" s="271"/>
      <c r="F53" s="263"/>
      <c r="G53" s="35"/>
      <c r="H53" s="270"/>
      <c r="I53" s="270" t="s">
        <v>5</v>
      </c>
      <c r="J53" s="270"/>
      <c r="K53" s="270"/>
      <c r="L53" s="270"/>
      <c r="M53" s="270" t="s">
        <v>5</v>
      </c>
      <c r="N53" s="270"/>
      <c r="O53" s="270"/>
      <c r="P53" s="270"/>
      <c r="Q53" s="270" t="s">
        <v>5</v>
      </c>
      <c r="R53" s="270"/>
      <c r="S53" s="270"/>
      <c r="T53" s="270"/>
      <c r="U53" s="270" t="s">
        <v>5</v>
      </c>
      <c r="V53" s="311"/>
    </row>
    <row r="54" spans="1:22" s="4" customFormat="1" ht="13.5" thickBot="1" x14ac:dyDescent="0.25">
      <c r="A54" s="287"/>
      <c r="B54" s="288"/>
      <c r="C54" s="289"/>
      <c r="D54" s="278"/>
      <c r="E54" s="290" t="s">
        <v>163</v>
      </c>
      <c r="F54" s="290" t="s">
        <v>166</v>
      </c>
      <c r="G54" s="290" t="s">
        <v>168</v>
      </c>
      <c r="H54" s="276"/>
      <c r="I54" s="276"/>
      <c r="J54" s="276"/>
      <c r="K54" s="276"/>
      <c r="L54" s="276"/>
      <c r="M54" s="276"/>
      <c r="N54" s="276"/>
      <c r="O54" s="276"/>
      <c r="P54" s="276"/>
      <c r="Q54" s="276"/>
      <c r="R54" s="276"/>
      <c r="S54" s="276"/>
      <c r="T54" s="276"/>
      <c r="U54" s="276"/>
      <c r="V54" s="313"/>
    </row>
    <row r="55" spans="1:22" s="4" customFormat="1" ht="6.75" customHeight="1" x14ac:dyDescent="0.2">
      <c r="A55"/>
      <c r="B55" s="36"/>
      <c r="C55" s="65"/>
      <c r="E55" s="9"/>
      <c r="F55" s="9"/>
      <c r="G55" s="9"/>
      <c r="H55" s="14"/>
      <c r="I55" s="14"/>
      <c r="J55" s="14"/>
      <c r="K55" s="14"/>
      <c r="L55" s="14"/>
      <c r="M55" s="14"/>
      <c r="N55" s="14"/>
      <c r="O55" s="14"/>
      <c r="P55" s="14"/>
      <c r="Q55" s="14"/>
      <c r="R55" s="14"/>
      <c r="S55" s="14"/>
      <c r="T55" s="14"/>
      <c r="U55" s="14"/>
      <c r="V55" s="14"/>
    </row>
    <row r="56" spans="1:22" s="4" customFormat="1" ht="5.25" customHeight="1" thickBot="1" x14ac:dyDescent="0.25">
      <c r="A56"/>
      <c r="B56" s="36"/>
      <c r="C56" s="65"/>
      <c r="E56" s="9"/>
      <c r="F56" s="9"/>
      <c r="G56" s="9"/>
      <c r="H56" s="14"/>
      <c r="I56" s="14"/>
      <c r="J56" s="14"/>
      <c r="K56" s="14"/>
      <c r="L56" s="14"/>
      <c r="M56" s="14"/>
      <c r="N56" s="14"/>
      <c r="O56" s="14"/>
      <c r="P56" s="14"/>
      <c r="Q56" s="14"/>
      <c r="R56" s="14"/>
      <c r="S56" s="14"/>
      <c r="T56" s="14"/>
      <c r="U56" s="14"/>
      <c r="V56" s="14"/>
    </row>
    <row r="57" spans="1:22" x14ac:dyDescent="0.2">
      <c r="A57" s="252" t="s">
        <v>140</v>
      </c>
      <c r="B57" s="283" t="s">
        <v>157</v>
      </c>
      <c r="C57" s="254" t="s">
        <v>169</v>
      </c>
      <c r="D57" s="258">
        <v>1</v>
      </c>
      <c r="E57" s="256"/>
      <c r="F57" s="256"/>
      <c r="G57" s="257"/>
      <c r="H57" s="291"/>
      <c r="I57" s="291" t="s">
        <v>5</v>
      </c>
      <c r="J57" s="291"/>
      <c r="K57" s="257"/>
      <c r="L57" s="291"/>
      <c r="M57" s="291" t="s">
        <v>5</v>
      </c>
      <c r="N57" s="291"/>
      <c r="O57" s="257"/>
      <c r="P57" s="291"/>
      <c r="Q57" s="291" t="s">
        <v>5</v>
      </c>
      <c r="R57" s="291"/>
      <c r="S57" s="257"/>
      <c r="T57" s="257"/>
      <c r="U57" s="257" t="s">
        <v>5</v>
      </c>
      <c r="V57" s="314"/>
    </row>
    <row r="58" spans="1:22" x14ac:dyDescent="0.2">
      <c r="A58" s="259"/>
      <c r="B58" s="260"/>
      <c r="C58" s="261"/>
      <c r="D58" s="262"/>
      <c r="E58" s="263" t="s">
        <v>135</v>
      </c>
      <c r="F58" s="263" t="s">
        <v>139</v>
      </c>
      <c r="G58" s="271" t="s">
        <v>170</v>
      </c>
      <c r="H58" s="270"/>
      <c r="I58" s="270"/>
      <c r="J58" s="270"/>
      <c r="K58" s="270"/>
      <c r="L58" s="270"/>
      <c r="M58" s="270"/>
      <c r="N58" s="270"/>
      <c r="O58" s="270"/>
      <c r="P58" s="270"/>
      <c r="Q58" s="270"/>
      <c r="R58" s="270"/>
      <c r="S58" s="270"/>
      <c r="T58" s="270"/>
      <c r="U58" s="270"/>
      <c r="V58" s="311"/>
    </row>
    <row r="59" spans="1:22" s="4" customFormat="1" ht="6" customHeight="1" x14ac:dyDescent="0.2">
      <c r="A59" s="259"/>
      <c r="B59" s="260"/>
      <c r="C59" s="261"/>
      <c r="D59" s="264"/>
      <c r="E59" s="263"/>
      <c r="F59" s="263"/>
      <c r="G59" s="263"/>
      <c r="H59" s="264"/>
      <c r="I59" s="264"/>
      <c r="J59" s="264"/>
      <c r="K59" s="264"/>
      <c r="L59" s="264"/>
      <c r="M59" s="264"/>
      <c r="N59" s="264"/>
      <c r="O59" s="264"/>
      <c r="P59" s="264"/>
      <c r="Q59" s="264"/>
      <c r="R59" s="264"/>
      <c r="S59" s="264"/>
      <c r="T59" s="264"/>
      <c r="U59" s="264"/>
      <c r="V59" s="265"/>
    </row>
    <row r="60" spans="1:22" s="3" customFormat="1" x14ac:dyDescent="0.2">
      <c r="A60" s="292" t="s">
        <v>136</v>
      </c>
      <c r="B60" s="293" t="s">
        <v>49</v>
      </c>
      <c r="C60" s="269" t="s">
        <v>169</v>
      </c>
      <c r="D60" s="285">
        <v>2</v>
      </c>
      <c r="E60" s="263"/>
      <c r="F60" s="263"/>
      <c r="G60" s="271"/>
      <c r="H60" s="270"/>
      <c r="I60" s="270" t="s">
        <v>5</v>
      </c>
      <c r="J60" s="270"/>
      <c r="K60" s="270"/>
      <c r="L60" s="270"/>
      <c r="M60" s="270" t="s">
        <v>5</v>
      </c>
      <c r="N60" s="270"/>
      <c r="O60" s="270"/>
      <c r="P60" s="270"/>
      <c r="Q60" s="270" t="s">
        <v>5</v>
      </c>
      <c r="R60" s="270"/>
      <c r="S60" s="270"/>
      <c r="T60" s="270"/>
      <c r="U60" s="270" t="s">
        <v>5</v>
      </c>
      <c r="V60" s="311"/>
    </row>
    <row r="61" spans="1:22" s="3" customFormat="1" x14ac:dyDescent="0.2">
      <c r="A61" s="294"/>
      <c r="B61" s="293"/>
      <c r="C61" s="269"/>
      <c r="D61" s="285"/>
      <c r="E61" s="295" t="s">
        <v>137</v>
      </c>
      <c r="F61" s="295" t="s">
        <v>138</v>
      </c>
      <c r="G61" s="295" t="s">
        <v>171</v>
      </c>
      <c r="H61" s="270"/>
      <c r="I61" s="270"/>
      <c r="J61" s="270"/>
      <c r="K61" s="270"/>
      <c r="L61" s="270"/>
      <c r="M61" s="270"/>
      <c r="N61" s="270"/>
      <c r="O61" s="270"/>
      <c r="P61" s="270"/>
      <c r="Q61" s="270"/>
      <c r="R61" s="270"/>
      <c r="S61" s="270"/>
      <c r="T61" s="270"/>
      <c r="U61" s="270"/>
      <c r="V61" s="311"/>
    </row>
    <row r="62" spans="1:22" s="3" customFormat="1" ht="7.5" customHeight="1" x14ac:dyDescent="0.2">
      <c r="A62" s="294"/>
      <c r="B62" s="35"/>
      <c r="C62" s="269"/>
      <c r="D62" s="270"/>
      <c r="E62" s="35"/>
      <c r="F62" s="35"/>
      <c r="G62" s="35"/>
      <c r="H62" s="270"/>
      <c r="I62" s="270"/>
      <c r="J62" s="270"/>
      <c r="K62" s="35"/>
      <c r="L62" s="270"/>
      <c r="M62" s="270"/>
      <c r="N62" s="270"/>
      <c r="O62" s="35"/>
      <c r="P62" s="270"/>
      <c r="Q62" s="270"/>
      <c r="R62" s="270"/>
      <c r="S62" s="35"/>
      <c r="T62" s="35"/>
      <c r="U62" s="35"/>
      <c r="V62" s="312"/>
    </row>
    <row r="63" spans="1:22" s="5" customFormat="1" x14ac:dyDescent="0.2">
      <c r="A63" s="266" t="s">
        <v>136</v>
      </c>
      <c r="B63" s="260" t="s">
        <v>157</v>
      </c>
      <c r="C63" s="261" t="s">
        <v>169</v>
      </c>
      <c r="D63" s="262">
        <v>3</v>
      </c>
      <c r="E63" s="263"/>
      <c r="F63" s="263"/>
      <c r="G63" s="35"/>
      <c r="H63" s="270"/>
      <c r="I63" s="270" t="s">
        <v>5</v>
      </c>
      <c r="J63" s="270"/>
      <c r="K63" s="270"/>
      <c r="L63" s="270"/>
      <c r="M63" s="270" t="s">
        <v>5</v>
      </c>
      <c r="N63" s="270"/>
      <c r="O63" s="270"/>
      <c r="P63" s="270"/>
      <c r="Q63" s="270" t="s">
        <v>5</v>
      </c>
      <c r="R63" s="270"/>
      <c r="S63" s="270"/>
      <c r="T63" s="270"/>
      <c r="U63" s="270" t="s">
        <v>5</v>
      </c>
      <c r="V63" s="311"/>
    </row>
    <row r="64" spans="1:22" s="5" customFormat="1" ht="13.5" thickBot="1" x14ac:dyDescent="0.25">
      <c r="A64" s="296"/>
      <c r="B64" s="288"/>
      <c r="C64" s="289"/>
      <c r="D64" s="297"/>
      <c r="E64" s="290" t="s">
        <v>137</v>
      </c>
      <c r="F64" s="290" t="s">
        <v>138</v>
      </c>
      <c r="G64" s="290" t="s">
        <v>172</v>
      </c>
      <c r="H64" s="276"/>
      <c r="I64" s="276"/>
      <c r="J64" s="276"/>
      <c r="K64" s="276"/>
      <c r="L64" s="276"/>
      <c r="M64" s="276"/>
      <c r="N64" s="276"/>
      <c r="O64" s="276"/>
      <c r="P64" s="276"/>
      <c r="Q64" s="276"/>
      <c r="R64" s="276"/>
      <c r="S64" s="276"/>
      <c r="T64" s="276"/>
      <c r="U64" s="276"/>
      <c r="V64" s="313"/>
    </row>
    <row r="65" spans="1:22" s="3" customFormat="1" x14ac:dyDescent="0.2">
      <c r="A65"/>
      <c r="B65" s="36"/>
      <c r="C65" s="65"/>
      <c r="D65" s="85"/>
      <c r="E65" s="9"/>
      <c r="F65" s="9"/>
      <c r="G65" s="9"/>
      <c r="H65" s="4"/>
      <c r="I65" s="4"/>
      <c r="J65" s="4"/>
      <c r="K65" s="4"/>
      <c r="L65" s="4"/>
      <c r="M65" s="4"/>
      <c r="N65" s="4"/>
      <c r="O65" s="4"/>
      <c r="P65" s="4"/>
      <c r="Q65" s="4"/>
      <c r="R65" s="4"/>
      <c r="S65" s="4"/>
      <c r="T65" s="4"/>
      <c r="U65" s="4"/>
      <c r="V65" s="4"/>
    </row>
    <row r="66" spans="1:22" s="249" customFormat="1" x14ac:dyDescent="0.2">
      <c r="A66" s="247" t="s">
        <v>140</v>
      </c>
      <c r="B66" s="37" t="s">
        <v>49</v>
      </c>
      <c r="C66" s="39" t="s">
        <v>173</v>
      </c>
      <c r="D66" s="14">
        <v>1</v>
      </c>
      <c r="E66" s="9"/>
      <c r="F66" s="9"/>
      <c r="G66" s="3"/>
      <c r="H66" s="4"/>
      <c r="I66" s="4" t="s">
        <v>5</v>
      </c>
      <c r="J66" s="4"/>
      <c r="K66" s="5"/>
      <c r="L66" s="4"/>
      <c r="M66" s="4" t="s">
        <v>5</v>
      </c>
      <c r="N66" s="4"/>
      <c r="O66" s="5"/>
      <c r="P66" s="4"/>
      <c r="Q66" s="4" t="s">
        <v>5</v>
      </c>
      <c r="R66" s="4"/>
      <c r="S66" s="5"/>
      <c r="T66" s="5"/>
      <c r="U66" s="5" t="s">
        <v>5</v>
      </c>
      <c r="V66" s="5"/>
    </row>
    <row r="67" spans="1:22" s="249" customFormat="1" x14ac:dyDescent="0.2">
      <c r="B67" s="247"/>
      <c r="C67" s="39"/>
      <c r="D67" s="84"/>
      <c r="E67" s="248" t="s">
        <v>135</v>
      </c>
      <c r="F67" s="248" t="s">
        <v>139</v>
      </c>
      <c r="G67" s="248" t="s">
        <v>174</v>
      </c>
      <c r="H67" s="4"/>
      <c r="I67" s="4"/>
      <c r="J67" s="4"/>
      <c r="K67" s="4"/>
      <c r="L67" s="4"/>
      <c r="M67" s="4"/>
      <c r="N67" s="4"/>
      <c r="O67" s="4"/>
      <c r="P67" s="4"/>
      <c r="Q67" s="4"/>
      <c r="R67" s="4"/>
      <c r="S67" s="4"/>
      <c r="T67" s="4"/>
      <c r="U67" s="4"/>
      <c r="V67" s="4"/>
    </row>
    <row r="68" spans="1:22" x14ac:dyDescent="0.2">
      <c r="C68"/>
      <c r="D68"/>
      <c r="H68" s="2"/>
      <c r="I68" s="2"/>
      <c r="J68" s="2"/>
      <c r="K68"/>
      <c r="L68" s="2"/>
      <c r="M68" s="2"/>
      <c r="N68" s="2"/>
      <c r="O68"/>
      <c r="P68" s="2"/>
      <c r="Q68" s="2"/>
      <c r="R68" s="2"/>
      <c r="S68"/>
      <c r="T68"/>
      <c r="U68"/>
      <c r="V68"/>
    </row>
    <row r="69" spans="1:22" s="3" customFormat="1" x14ac:dyDescent="0.2">
      <c r="A69"/>
      <c r="B69" s="36"/>
      <c r="C69" s="65"/>
      <c r="D69" s="85"/>
      <c r="E69" s="9"/>
      <c r="F69" s="9"/>
      <c r="G69" s="9"/>
      <c r="H69" s="4"/>
      <c r="I69" s="4"/>
      <c r="J69" s="4"/>
      <c r="K69" s="4"/>
      <c r="L69" s="4"/>
      <c r="M69" s="4"/>
      <c r="N69" s="4"/>
      <c r="O69" s="4"/>
      <c r="P69" s="4"/>
      <c r="Q69" s="4"/>
      <c r="R69" s="4"/>
      <c r="S69" s="4"/>
      <c r="T69" s="4"/>
      <c r="U69" s="4"/>
      <c r="V69" s="4"/>
    </row>
    <row r="70" spans="1:22" s="3" customFormat="1" x14ac:dyDescent="0.2">
      <c r="A70"/>
      <c r="B70" s="36"/>
      <c r="C70" s="65"/>
      <c r="D70" s="85"/>
      <c r="E70" s="9"/>
      <c r="F70" s="9"/>
      <c r="G70" s="9"/>
      <c r="H70" s="4"/>
      <c r="I70" s="4"/>
      <c r="J70" s="4"/>
      <c r="K70" s="4"/>
      <c r="L70" s="4"/>
      <c r="M70" s="4"/>
      <c r="N70" s="4"/>
      <c r="O70" s="4"/>
      <c r="P70" s="4"/>
      <c r="Q70" s="4"/>
      <c r="R70" s="4"/>
      <c r="S70" s="4"/>
      <c r="T70" s="4"/>
      <c r="U70" s="4"/>
      <c r="V70" s="4"/>
    </row>
    <row r="71" spans="1:22" s="3" customFormat="1" x14ac:dyDescent="0.2">
      <c r="A71"/>
      <c r="B71" s="36"/>
      <c r="C71" s="65"/>
      <c r="D71" s="85"/>
      <c r="E71" s="9"/>
      <c r="F71" s="9"/>
      <c r="G71" s="9"/>
      <c r="H71" s="4"/>
      <c r="I71" s="4"/>
      <c r="J71" s="4"/>
      <c r="K71" s="4"/>
      <c r="L71" s="4"/>
      <c r="M71" s="4"/>
      <c r="N71" s="4"/>
      <c r="O71" s="4"/>
      <c r="P71" s="4"/>
      <c r="Q71" s="4"/>
      <c r="R71" s="4"/>
      <c r="S71" s="4"/>
      <c r="T71" s="4"/>
      <c r="U71" s="4"/>
      <c r="V71" s="4"/>
    </row>
    <row r="72" spans="1:22" x14ac:dyDescent="0.2">
      <c r="A72" s="162" t="s">
        <v>142</v>
      </c>
      <c r="B72" s="162"/>
      <c r="D72" s="85"/>
      <c r="E72" s="1"/>
      <c r="F72" s="1"/>
      <c r="G72" s="1"/>
    </row>
    <row r="73" spans="1:22" s="3" customFormat="1" x14ac:dyDescent="0.2">
      <c r="A73" s="34" t="s">
        <v>81</v>
      </c>
      <c r="B73" s="37"/>
      <c r="C73" s="39"/>
      <c r="D73" s="84"/>
      <c r="E73" s="7"/>
      <c r="F73" s="7"/>
      <c r="G73" s="7" t="s">
        <v>80</v>
      </c>
      <c r="H73" s="14"/>
      <c r="I73" s="14"/>
      <c r="J73" s="14"/>
      <c r="K73" s="14"/>
      <c r="L73" s="14"/>
      <c r="M73" s="14"/>
      <c r="N73" s="14"/>
      <c r="O73" s="14"/>
      <c r="P73" s="14"/>
      <c r="Q73" s="14"/>
      <c r="R73" s="14"/>
      <c r="S73" s="14"/>
      <c r="T73" s="14"/>
      <c r="U73" s="14"/>
      <c r="V73" s="14"/>
    </row>
    <row r="74" spans="1:22" x14ac:dyDescent="0.2">
      <c r="A74" s="298" t="s">
        <v>68</v>
      </c>
      <c r="B74" s="9"/>
      <c r="D74" s="85"/>
      <c r="E74" s="1"/>
      <c r="F74" s="21" t="s">
        <v>68</v>
      </c>
      <c r="G74" s="9"/>
      <c r="H74" s="53"/>
      <c r="L74" s="53"/>
      <c r="P74" s="53"/>
    </row>
    <row r="75" spans="1:22" x14ac:dyDescent="0.2">
      <c r="A75" s="163" t="s">
        <v>69</v>
      </c>
      <c r="B75" s="9"/>
      <c r="E75" s="1"/>
      <c r="F75" s="21" t="s">
        <v>69</v>
      </c>
      <c r="G75" s="9"/>
      <c r="H75" s="53"/>
      <c r="L75" s="53"/>
      <c r="P75" s="53"/>
    </row>
    <row r="76" spans="1:22" x14ac:dyDescent="0.2">
      <c r="A76" s="163" t="s">
        <v>70</v>
      </c>
      <c r="B76" s="9"/>
      <c r="E76" s="1"/>
      <c r="F76" s="21" t="s">
        <v>70</v>
      </c>
      <c r="G76" s="9"/>
      <c r="H76" s="10"/>
      <c r="L76" s="10"/>
      <c r="P76" s="10"/>
    </row>
    <row r="77" spans="1:22" x14ac:dyDescent="0.2">
      <c r="A77" s="163" t="s">
        <v>72</v>
      </c>
      <c r="B77" s="9"/>
      <c r="E77" s="1"/>
      <c r="F77" s="21" t="s">
        <v>72</v>
      </c>
      <c r="G77" s="9"/>
      <c r="H77" s="53"/>
      <c r="L77" s="53"/>
      <c r="P77" s="53"/>
    </row>
    <row r="78" spans="1:22" x14ac:dyDescent="0.2">
      <c r="A78" s="163" t="s">
        <v>71</v>
      </c>
      <c r="E78" s="1"/>
      <c r="F78" s="21" t="s">
        <v>71</v>
      </c>
      <c r="G78" s="9"/>
      <c r="H78" s="53"/>
      <c r="L78" s="53"/>
      <c r="P78" s="53"/>
      <c r="U78" s="5"/>
      <c r="V78" s="5"/>
    </row>
    <row r="79" spans="1:22" s="7" customFormat="1" x14ac:dyDescent="0.2">
      <c r="A79" s="163" t="s">
        <v>114</v>
      </c>
      <c r="B79"/>
      <c r="C79" s="39"/>
      <c r="F79" s="299" t="s">
        <v>114</v>
      </c>
      <c r="G79"/>
      <c r="H79" s="10"/>
      <c r="I79" s="4"/>
      <c r="J79" s="4"/>
      <c r="K79" s="4"/>
      <c r="L79" s="10"/>
      <c r="M79" s="4"/>
      <c r="N79" s="4"/>
      <c r="O79" s="4"/>
      <c r="P79" s="10"/>
      <c r="Q79" s="4"/>
      <c r="R79" s="4"/>
      <c r="S79" s="4"/>
      <c r="T79" s="4"/>
      <c r="U79" s="4"/>
      <c r="V79" s="4"/>
    </row>
    <row r="80" spans="1:22" s="1" customFormat="1" ht="27.75" x14ac:dyDescent="0.4">
      <c r="A80" s="300"/>
      <c r="B80" s="300"/>
      <c r="C80" s="301"/>
      <c r="D80" s="302"/>
      <c r="E80" s="303"/>
      <c r="F80" s="303"/>
      <c r="H80" s="4"/>
      <c r="I80" s="4"/>
      <c r="J80" s="4"/>
      <c r="K80" s="4"/>
      <c r="L80" s="4"/>
      <c r="M80" s="4"/>
      <c r="N80" s="4"/>
      <c r="O80" s="4"/>
      <c r="P80" s="4"/>
      <c r="Q80" s="4"/>
      <c r="R80" s="4"/>
      <c r="S80" s="4"/>
      <c r="T80" s="4"/>
      <c r="U80" s="4"/>
      <c r="V80" s="4"/>
    </row>
    <row r="81" spans="1:22" s="1" customFormat="1" ht="27.75" x14ac:dyDescent="0.4">
      <c r="A81" s="300"/>
      <c r="B81" s="300"/>
      <c r="C81" s="301"/>
      <c r="D81" s="302"/>
      <c r="E81" s="303"/>
      <c r="F81" s="304"/>
      <c r="H81" s="4"/>
      <c r="I81" s="4"/>
      <c r="J81" s="4"/>
      <c r="K81" s="4"/>
      <c r="L81" s="4"/>
      <c r="M81" s="4"/>
      <c r="N81" s="4"/>
      <c r="O81" s="4"/>
      <c r="P81" s="4"/>
      <c r="Q81" s="4"/>
      <c r="R81" s="4"/>
      <c r="S81" s="4"/>
      <c r="T81" s="4"/>
      <c r="U81" s="4"/>
      <c r="V81" s="4"/>
    </row>
    <row r="82" spans="1:22" s="7" customFormat="1" x14ac:dyDescent="0.2">
      <c r="A82" s="34"/>
      <c r="B82" s="34"/>
      <c r="C82" s="39"/>
      <c r="D82" s="84"/>
      <c r="H82" s="4"/>
      <c r="I82" s="4"/>
      <c r="J82" s="4"/>
      <c r="K82" s="4"/>
      <c r="L82" s="4"/>
      <c r="M82" s="4"/>
      <c r="N82" s="4"/>
      <c r="O82" s="4"/>
      <c r="P82" s="4"/>
      <c r="Q82" s="4"/>
      <c r="R82" s="4"/>
      <c r="S82" s="4"/>
      <c r="T82" s="4"/>
      <c r="U82" s="4"/>
      <c r="V82" s="4"/>
    </row>
    <row r="83" spans="1:22" s="7" customFormat="1" x14ac:dyDescent="0.2">
      <c r="A83" s="34"/>
      <c r="B83" s="34"/>
      <c r="C83" s="39"/>
      <c r="D83" s="84"/>
      <c r="H83" s="4"/>
      <c r="I83" s="4"/>
      <c r="J83" s="4"/>
      <c r="K83" s="4"/>
      <c r="L83" s="4"/>
      <c r="M83" s="4"/>
      <c r="N83" s="4"/>
      <c r="O83" s="4"/>
      <c r="P83" s="4"/>
      <c r="Q83" s="4"/>
      <c r="R83" s="4"/>
      <c r="S83" s="4"/>
      <c r="T83" s="4"/>
      <c r="U83" s="4"/>
      <c r="V83" s="4"/>
    </row>
    <row r="84" spans="1:22" s="7" customFormat="1" x14ac:dyDescent="0.2">
      <c r="A84" s="34"/>
      <c r="B84" s="34"/>
      <c r="C84" s="39"/>
      <c r="D84" s="84"/>
      <c r="H84" s="4"/>
      <c r="I84" s="4"/>
      <c r="J84" s="4"/>
      <c r="K84" s="4"/>
      <c r="L84" s="4"/>
      <c r="M84" s="4"/>
      <c r="N84" s="4"/>
      <c r="O84" s="4"/>
      <c r="P84" s="4"/>
      <c r="Q84" s="4"/>
      <c r="R84" s="4"/>
      <c r="S84" s="4"/>
      <c r="T84" s="4"/>
      <c r="U84" s="4"/>
      <c r="V84" s="4"/>
    </row>
    <row r="85" spans="1:22" s="7" customFormat="1" x14ac:dyDescent="0.2">
      <c r="A85" s="34"/>
      <c r="B85" s="34"/>
      <c r="C85" s="39"/>
      <c r="D85" s="84"/>
      <c r="H85" s="4"/>
      <c r="I85" s="4"/>
      <c r="J85" s="4"/>
      <c r="K85" s="4"/>
      <c r="L85" s="4"/>
      <c r="M85" s="4"/>
      <c r="N85" s="4"/>
      <c r="O85" s="4"/>
      <c r="P85" s="4"/>
      <c r="Q85" s="4"/>
      <c r="R85" s="4"/>
      <c r="S85" s="4"/>
      <c r="T85" s="4"/>
      <c r="U85" s="4"/>
      <c r="V85" s="4"/>
    </row>
    <row r="86" spans="1:22" s="7" customFormat="1" x14ac:dyDescent="0.2">
      <c r="A86" s="34"/>
      <c r="B86" s="34"/>
      <c r="C86" s="39"/>
      <c r="D86" s="84"/>
      <c r="E86" s="14"/>
      <c r="G86" s="14"/>
      <c r="H86" s="4"/>
      <c r="I86" s="4"/>
      <c r="J86" s="4"/>
      <c r="K86" s="4"/>
      <c r="L86" s="4"/>
      <c r="M86" s="4"/>
      <c r="N86" s="4"/>
      <c r="O86" s="4"/>
      <c r="P86" s="4"/>
      <c r="Q86" s="4"/>
      <c r="R86" s="4"/>
      <c r="S86" s="4"/>
      <c r="T86" s="4"/>
      <c r="U86" s="4"/>
      <c r="V86" s="4"/>
    </row>
    <row r="87" spans="1:22" s="7" customFormat="1" x14ac:dyDescent="0.2">
      <c r="A87" s="34"/>
      <c r="B87" s="34"/>
      <c r="C87" s="39"/>
      <c r="D87" s="84"/>
      <c r="H87" s="4"/>
      <c r="I87" s="4"/>
      <c r="J87" s="4"/>
      <c r="K87" s="4"/>
      <c r="L87" s="4"/>
      <c r="M87" s="4"/>
      <c r="N87" s="4"/>
      <c r="O87" s="4"/>
      <c r="P87" s="4"/>
      <c r="Q87" s="4"/>
      <c r="R87" s="4"/>
      <c r="S87" s="4"/>
      <c r="T87" s="4"/>
      <c r="U87" s="4"/>
      <c r="V87" s="4"/>
    </row>
    <row r="88" spans="1:22" s="7" customFormat="1" x14ac:dyDescent="0.2">
      <c r="A88" s="34"/>
      <c r="B88" s="34"/>
      <c r="C88" s="39"/>
      <c r="D88" s="84"/>
      <c r="H88" s="4"/>
      <c r="I88" s="4"/>
      <c r="J88" s="4"/>
      <c r="K88" s="4"/>
      <c r="L88" s="4"/>
      <c r="M88" s="4"/>
      <c r="N88" s="4"/>
      <c r="O88" s="4"/>
      <c r="P88" s="4"/>
      <c r="Q88" s="4"/>
      <c r="R88" s="4"/>
      <c r="S88" s="4"/>
      <c r="T88" s="4"/>
      <c r="U88" s="4"/>
      <c r="V88" s="4"/>
    </row>
    <row r="89" spans="1:22" s="7" customFormat="1" x14ac:dyDescent="0.2">
      <c r="A89" s="34"/>
      <c r="B89" s="34"/>
      <c r="C89" s="39"/>
      <c r="D89" s="84"/>
      <c r="H89" s="4"/>
      <c r="I89" s="4"/>
      <c r="J89" s="4"/>
      <c r="K89" s="4"/>
      <c r="L89" s="4"/>
      <c r="M89" s="4"/>
      <c r="N89" s="4"/>
      <c r="O89" s="4"/>
      <c r="P89" s="4"/>
      <c r="Q89" s="4"/>
      <c r="R89" s="4"/>
      <c r="S89" s="4"/>
      <c r="T89" s="4"/>
      <c r="U89" s="4"/>
      <c r="V89" s="4"/>
    </row>
    <row r="90" spans="1:22" s="7" customFormat="1" ht="9" customHeight="1" x14ac:dyDescent="0.2">
      <c r="A90" s="34"/>
      <c r="B90" s="34"/>
      <c r="C90" s="39"/>
      <c r="D90" s="84"/>
      <c r="E90"/>
      <c r="H90" s="4"/>
      <c r="I90" s="4"/>
      <c r="J90" s="4"/>
      <c r="K90" s="4"/>
      <c r="L90" s="4"/>
      <c r="M90" s="4"/>
      <c r="N90" s="4"/>
      <c r="O90" s="4"/>
      <c r="P90" s="4"/>
      <c r="Q90" s="4"/>
      <c r="R90" s="4"/>
      <c r="S90" s="4"/>
      <c r="T90" s="4"/>
      <c r="U90" s="4"/>
      <c r="V90" s="4"/>
    </row>
    <row r="91" spans="1:22" s="3" customFormat="1" x14ac:dyDescent="0.2">
      <c r="A91" s="36"/>
      <c r="B91" s="36"/>
      <c r="C91" s="65"/>
      <c r="D91" s="84"/>
      <c r="E91" s="14"/>
      <c r="F91" s="14"/>
      <c r="G91" s="14"/>
      <c r="H91" s="4"/>
      <c r="I91" s="4"/>
      <c r="J91" s="4"/>
      <c r="K91" s="4"/>
      <c r="L91" s="4"/>
      <c r="M91" s="4"/>
      <c r="N91" s="4"/>
      <c r="O91" s="4"/>
      <c r="P91" s="4"/>
      <c r="Q91" s="4"/>
      <c r="R91" s="4"/>
      <c r="S91" s="4"/>
      <c r="T91" s="4"/>
      <c r="U91" s="4"/>
      <c r="V91" s="4"/>
    </row>
    <row r="92" spans="1:22" s="3" customFormat="1" x14ac:dyDescent="0.2">
      <c r="A92" s="37"/>
      <c r="B92" s="37"/>
      <c r="C92" s="39"/>
      <c r="D92" s="84"/>
      <c r="E92" s="14"/>
      <c r="F92" s="14"/>
      <c r="G92" s="14"/>
      <c r="H92" s="4"/>
      <c r="I92" s="4"/>
      <c r="J92" s="4"/>
      <c r="K92" s="4"/>
      <c r="L92" s="4"/>
      <c r="M92" s="4"/>
      <c r="N92" s="4"/>
      <c r="O92" s="4"/>
      <c r="P92" s="4"/>
      <c r="Q92" s="4"/>
      <c r="R92" s="4"/>
      <c r="S92" s="4"/>
      <c r="T92" s="4"/>
      <c r="U92" s="4"/>
      <c r="V92" s="4"/>
    </row>
    <row r="93" spans="1:22" s="3" customFormat="1" x14ac:dyDescent="0.2">
      <c r="A93" s="36"/>
      <c r="B93" s="36"/>
      <c r="C93" s="65"/>
      <c r="D93" s="84"/>
      <c r="E93" s="14"/>
      <c r="F93" s="14"/>
      <c r="G93" s="14"/>
      <c r="H93" s="4"/>
      <c r="I93" s="4"/>
      <c r="J93" s="4"/>
      <c r="K93" s="4"/>
      <c r="L93" s="4"/>
      <c r="M93" s="4"/>
      <c r="N93" s="4"/>
      <c r="O93" s="4"/>
      <c r="P93" s="4"/>
      <c r="Q93" s="4"/>
      <c r="R93" s="4"/>
      <c r="S93" s="4"/>
      <c r="T93" s="4"/>
      <c r="U93" s="4"/>
      <c r="V93" s="4"/>
    </row>
    <row r="94" spans="1:22" s="5" customFormat="1" x14ac:dyDescent="0.2">
      <c r="A94" s="36"/>
      <c r="B94" s="36"/>
      <c r="C94" s="65"/>
      <c r="D94" s="85"/>
      <c r="E94" s="9"/>
      <c r="F94" s="9"/>
      <c r="G94" s="9"/>
      <c r="H94" s="4"/>
      <c r="I94" s="4"/>
      <c r="J94" s="4"/>
      <c r="K94" s="4"/>
      <c r="L94" s="4"/>
      <c r="M94" s="4"/>
      <c r="N94" s="4"/>
      <c r="O94" s="4"/>
      <c r="P94" s="4"/>
      <c r="Q94" s="4"/>
      <c r="R94" s="4"/>
      <c r="S94" s="4"/>
      <c r="T94" s="4"/>
      <c r="U94" s="4"/>
      <c r="V94" s="4"/>
    </row>
    <row r="95" spans="1:22" s="5" customFormat="1" x14ac:dyDescent="0.2">
      <c r="A95" s="36"/>
      <c r="B95" s="36"/>
      <c r="C95" s="65"/>
      <c r="D95" s="85"/>
      <c r="E95" s="9"/>
      <c r="F95" s="9"/>
      <c r="G95" s="9"/>
      <c r="H95" s="4"/>
      <c r="I95" s="4"/>
      <c r="J95" s="4"/>
      <c r="K95" s="4"/>
      <c r="L95" s="4"/>
      <c r="M95" s="4"/>
      <c r="N95" s="4"/>
      <c r="O95" s="4"/>
      <c r="P95" s="4"/>
      <c r="Q95" s="4"/>
      <c r="R95" s="4"/>
      <c r="S95" s="4"/>
      <c r="T95" s="4"/>
      <c r="U95" s="4"/>
      <c r="V95" s="4"/>
    </row>
    <row r="96" spans="1:22" s="5" customFormat="1" x14ac:dyDescent="0.2">
      <c r="A96" s="36"/>
      <c r="B96" s="36"/>
      <c r="C96" s="65"/>
      <c r="D96" s="4"/>
      <c r="E96" s="1"/>
      <c r="F96" s="1"/>
      <c r="G96" s="1"/>
      <c r="H96" s="4"/>
      <c r="I96" s="4"/>
      <c r="J96" s="4"/>
      <c r="K96" s="4"/>
      <c r="L96" s="4"/>
      <c r="M96" s="4"/>
      <c r="N96" s="4"/>
      <c r="O96" s="4"/>
      <c r="P96" s="4"/>
      <c r="Q96" s="4"/>
      <c r="R96" s="4"/>
      <c r="S96" s="4"/>
      <c r="T96" s="4"/>
      <c r="U96" s="4"/>
      <c r="V96" s="4"/>
    </row>
    <row r="97" spans="1:22" s="5" customFormat="1" x14ac:dyDescent="0.2">
      <c r="A97" s="36"/>
      <c r="B97" s="36"/>
      <c r="C97" s="65"/>
      <c r="D97" s="85"/>
      <c r="E97" s="9"/>
      <c r="F97" s="9"/>
      <c r="G97" s="9"/>
      <c r="H97" s="4"/>
      <c r="I97" s="4"/>
      <c r="J97" s="4"/>
      <c r="K97" s="4"/>
      <c r="L97" s="4"/>
      <c r="M97" s="4"/>
      <c r="N97" s="4"/>
      <c r="O97" s="4"/>
      <c r="P97" s="4"/>
      <c r="Q97" s="4"/>
      <c r="R97" s="4"/>
      <c r="S97" s="4"/>
      <c r="T97" s="4"/>
      <c r="U97" s="4"/>
      <c r="V97" s="4"/>
    </row>
    <row r="98" spans="1:22" s="5" customFormat="1" x14ac:dyDescent="0.2">
      <c r="A98"/>
      <c r="B98"/>
      <c r="C98" s="65"/>
      <c r="D98" s="85"/>
      <c r="E98" s="9"/>
      <c r="F98" s="9"/>
      <c r="G98" s="9"/>
      <c r="H98" s="4"/>
      <c r="I98" s="4"/>
      <c r="J98" s="4"/>
      <c r="K98" s="4"/>
      <c r="L98" s="4"/>
      <c r="M98" s="4"/>
      <c r="N98" s="4"/>
      <c r="O98" s="4"/>
      <c r="P98" s="4"/>
      <c r="Q98" s="4"/>
      <c r="R98" s="4"/>
      <c r="S98" s="4"/>
      <c r="T98" s="4"/>
      <c r="U98" s="4"/>
      <c r="V98" s="4"/>
    </row>
    <row r="99" spans="1:22" s="5" customFormat="1" x14ac:dyDescent="0.2">
      <c r="A99" s="36"/>
      <c r="B99" s="36"/>
      <c r="C99" s="65"/>
      <c r="D99" s="85"/>
      <c r="E99" s="87"/>
      <c r="F99" s="87"/>
      <c r="G99" s="9"/>
      <c r="H99" s="4"/>
      <c r="I99" s="4"/>
      <c r="J99" s="4"/>
      <c r="K99" s="4"/>
      <c r="L99" s="4"/>
      <c r="M99" s="4"/>
      <c r="N99" s="4"/>
      <c r="O99" s="4"/>
      <c r="P99" s="4"/>
      <c r="Q99" s="4"/>
      <c r="R99" s="4"/>
      <c r="S99" s="4"/>
      <c r="T99" s="4"/>
      <c r="U99" s="4"/>
      <c r="V99" s="4"/>
    </row>
    <row r="100" spans="1:22" s="5" customFormat="1" x14ac:dyDescent="0.2">
      <c r="A100" s="36"/>
      <c r="B100" s="36"/>
      <c r="C100" s="65"/>
      <c r="D100" s="85"/>
      <c r="E100" s="9"/>
      <c r="F100" s="9"/>
      <c r="G100" s="9"/>
      <c r="H100" s="4"/>
      <c r="I100" s="4"/>
      <c r="J100" s="4"/>
      <c r="K100" s="4"/>
      <c r="L100" s="4"/>
      <c r="M100" s="4"/>
      <c r="N100" s="4"/>
      <c r="O100" s="4"/>
      <c r="P100" s="4"/>
      <c r="Q100" s="4"/>
      <c r="R100" s="4"/>
      <c r="S100" s="4"/>
      <c r="T100" s="4"/>
      <c r="U100" s="4"/>
      <c r="V100" s="4"/>
    </row>
    <row r="101" spans="1:22" s="5" customFormat="1" x14ac:dyDescent="0.2">
      <c r="A101" s="36"/>
      <c r="B101" s="36"/>
      <c r="C101" s="65"/>
      <c r="D101" s="85"/>
      <c r="E101" s="9"/>
      <c r="F101" s="9"/>
      <c r="G101" s="9"/>
      <c r="H101" s="4"/>
      <c r="I101" s="4"/>
      <c r="J101" s="4"/>
      <c r="K101" s="4"/>
      <c r="L101" s="4"/>
      <c r="M101" s="4"/>
      <c r="N101" s="4"/>
      <c r="O101" s="4"/>
      <c r="P101" s="4"/>
      <c r="Q101" s="4"/>
      <c r="R101" s="4"/>
      <c r="S101" s="4"/>
      <c r="T101" s="4"/>
      <c r="U101" s="4"/>
      <c r="V101" s="4"/>
    </row>
    <row r="102" spans="1:22" s="5" customFormat="1" x14ac:dyDescent="0.2">
      <c r="A102" s="36"/>
      <c r="B102" s="36"/>
      <c r="C102" s="65"/>
      <c r="D102" s="85"/>
      <c r="E102" s="9"/>
      <c r="F102" s="9"/>
      <c r="G102" s="9"/>
      <c r="H102" s="4"/>
      <c r="I102" s="4"/>
      <c r="J102" s="4"/>
      <c r="K102" s="4"/>
      <c r="L102" s="4"/>
      <c r="M102" s="4"/>
      <c r="N102" s="4"/>
      <c r="O102" s="4"/>
      <c r="P102" s="4"/>
      <c r="Q102" s="4"/>
      <c r="R102" s="4"/>
      <c r="S102" s="4"/>
      <c r="T102" s="4"/>
      <c r="U102" s="4"/>
      <c r="V102" s="4"/>
    </row>
    <row r="103" spans="1:22" s="5" customFormat="1" x14ac:dyDescent="0.2">
      <c r="A103" s="36"/>
      <c r="B103" s="36"/>
      <c r="C103" s="65"/>
      <c r="D103" s="85"/>
      <c r="E103" s="9"/>
      <c r="F103" s="9"/>
      <c r="G103" s="9"/>
      <c r="H103" s="4"/>
      <c r="I103" s="4"/>
      <c r="J103" s="4"/>
      <c r="L103" s="4"/>
      <c r="M103" s="4"/>
      <c r="N103" s="4"/>
      <c r="P103" s="4"/>
      <c r="Q103" s="4"/>
      <c r="R103" s="4"/>
    </row>
  </sheetData>
  <mergeCells count="3">
    <mergeCell ref="E1:X1"/>
    <mergeCell ref="E2:X2"/>
    <mergeCell ref="E3:X3"/>
  </mergeCells>
  <phoneticPr fontId="0" type="noConversion"/>
  <pageMargins left="0.70866141732283472" right="0.70866141732283472" top="0.78740157480314965" bottom="0.78740157480314965" header="0.31496062992125984" footer="0.31496062992125984"/>
  <pageSetup paperSize="9" orientation="portrait" horizontalDpi="1200" verticalDpi="1200" r:id="rId1"/>
  <headerFooter>
    <oddHeader>&amp;CU!2 STB-Feldsaison 2015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3"/>
  <sheetViews>
    <sheetView topLeftCell="A22" workbookViewId="0">
      <selection activeCell="C46" sqref="C46:N46"/>
    </sheetView>
  </sheetViews>
  <sheetFormatPr baseColWidth="10" defaultRowHeight="12.75" x14ac:dyDescent="0.2"/>
  <cols>
    <col min="1" max="1" width="14" customWidth="1"/>
    <col min="2" max="2" width="3" style="66" customWidth="1"/>
    <col min="3" max="3" width="18.7109375" customWidth="1"/>
    <col min="4" max="4" width="2.28515625" style="16" customWidth="1"/>
    <col min="5" max="14" width="2.28515625" customWidth="1"/>
    <col min="15" max="15" width="18.85546875" customWidth="1"/>
    <col min="16" max="16" width="4" style="2" customWidth="1"/>
    <col min="17" max="17" width="1.42578125" style="2" customWidth="1"/>
    <col min="18" max="18" width="4" style="2" customWidth="1"/>
    <col min="19" max="19" width="1.7109375" style="2" customWidth="1"/>
    <col min="20" max="20" width="4.140625" style="2" customWidth="1"/>
    <col min="21" max="21" width="0.85546875" style="2" customWidth="1"/>
    <col min="22" max="22" width="4.140625" style="2" customWidth="1"/>
    <col min="23" max="23" width="1.7109375" style="2" customWidth="1"/>
    <col min="24" max="24" width="4.140625" style="2" customWidth="1"/>
    <col min="25" max="25" width="0.85546875" style="2" customWidth="1"/>
    <col min="26" max="26" width="4.140625" style="2" customWidth="1"/>
    <col min="257" max="257" width="14" customWidth="1"/>
    <col min="258" max="258" width="3" customWidth="1"/>
    <col min="259" max="259" width="18.7109375" customWidth="1"/>
    <col min="260" max="270" width="2.28515625" customWidth="1"/>
    <col min="271" max="271" width="18.85546875" customWidth="1"/>
    <col min="272" max="272" width="4" customWidth="1"/>
    <col min="273" max="273" width="1.42578125" customWidth="1"/>
    <col min="274" max="274" width="4" customWidth="1"/>
    <col min="275" max="275" width="1.7109375" customWidth="1"/>
    <col min="276" max="276" width="4.140625" customWidth="1"/>
    <col min="277" max="277" width="0.85546875" customWidth="1"/>
    <col min="278" max="278" width="4.140625" customWidth="1"/>
    <col min="279" max="279" width="1.7109375" customWidth="1"/>
    <col min="280" max="280" width="4.140625" customWidth="1"/>
    <col min="281" max="281" width="0.85546875" customWidth="1"/>
    <col min="282" max="282" width="4.140625" customWidth="1"/>
    <col min="513" max="513" width="14" customWidth="1"/>
    <col min="514" max="514" width="3" customWidth="1"/>
    <col min="515" max="515" width="18.7109375" customWidth="1"/>
    <col min="516" max="526" width="2.28515625" customWidth="1"/>
    <col min="527" max="527" width="18.85546875" customWidth="1"/>
    <col min="528" max="528" width="4" customWidth="1"/>
    <col min="529" max="529" width="1.42578125" customWidth="1"/>
    <col min="530" max="530" width="4" customWidth="1"/>
    <col min="531" max="531" width="1.7109375" customWidth="1"/>
    <col min="532" max="532" width="4.140625" customWidth="1"/>
    <col min="533" max="533" width="0.85546875" customWidth="1"/>
    <col min="534" max="534" width="4.140625" customWidth="1"/>
    <col min="535" max="535" width="1.7109375" customWidth="1"/>
    <col min="536" max="536" width="4.140625" customWidth="1"/>
    <col min="537" max="537" width="0.85546875" customWidth="1"/>
    <col min="538" max="538" width="4.140625" customWidth="1"/>
    <col min="769" max="769" width="14" customWidth="1"/>
    <col min="770" max="770" width="3" customWidth="1"/>
    <col min="771" max="771" width="18.7109375" customWidth="1"/>
    <col min="772" max="782" width="2.28515625" customWidth="1"/>
    <col min="783" max="783" width="18.85546875" customWidth="1"/>
    <col min="784" max="784" width="4" customWidth="1"/>
    <col min="785" max="785" width="1.42578125" customWidth="1"/>
    <col min="786" max="786" width="4" customWidth="1"/>
    <col min="787" max="787" width="1.7109375" customWidth="1"/>
    <col min="788" max="788" width="4.140625" customWidth="1"/>
    <col min="789" max="789" width="0.85546875" customWidth="1"/>
    <col min="790" max="790" width="4.140625" customWidth="1"/>
    <col min="791" max="791" width="1.7109375" customWidth="1"/>
    <col min="792" max="792" width="4.140625" customWidth="1"/>
    <col min="793" max="793" width="0.85546875" customWidth="1"/>
    <col min="794" max="794" width="4.140625" customWidth="1"/>
    <col min="1025" max="1025" width="14" customWidth="1"/>
    <col min="1026" max="1026" width="3" customWidth="1"/>
    <col min="1027" max="1027" width="18.7109375" customWidth="1"/>
    <col min="1028" max="1038" width="2.28515625" customWidth="1"/>
    <col min="1039" max="1039" width="18.85546875" customWidth="1"/>
    <col min="1040" max="1040" width="4" customWidth="1"/>
    <col min="1041" max="1041" width="1.42578125" customWidth="1"/>
    <col min="1042" max="1042" width="4" customWidth="1"/>
    <col min="1043" max="1043" width="1.7109375" customWidth="1"/>
    <col min="1044" max="1044" width="4.140625" customWidth="1"/>
    <col min="1045" max="1045" width="0.85546875" customWidth="1"/>
    <col min="1046" max="1046" width="4.140625" customWidth="1"/>
    <col min="1047" max="1047" width="1.7109375" customWidth="1"/>
    <col min="1048" max="1048" width="4.140625" customWidth="1"/>
    <col min="1049" max="1049" width="0.85546875" customWidth="1"/>
    <col min="1050" max="1050" width="4.140625" customWidth="1"/>
    <col min="1281" max="1281" width="14" customWidth="1"/>
    <col min="1282" max="1282" width="3" customWidth="1"/>
    <col min="1283" max="1283" width="18.7109375" customWidth="1"/>
    <col min="1284" max="1294" width="2.28515625" customWidth="1"/>
    <col min="1295" max="1295" width="18.85546875" customWidth="1"/>
    <col min="1296" max="1296" width="4" customWidth="1"/>
    <col min="1297" max="1297" width="1.42578125" customWidth="1"/>
    <col min="1298" max="1298" width="4" customWidth="1"/>
    <col min="1299" max="1299" width="1.7109375" customWidth="1"/>
    <col min="1300" max="1300" width="4.140625" customWidth="1"/>
    <col min="1301" max="1301" width="0.85546875" customWidth="1"/>
    <col min="1302" max="1302" width="4.140625" customWidth="1"/>
    <col min="1303" max="1303" width="1.7109375" customWidth="1"/>
    <col min="1304" max="1304" width="4.140625" customWidth="1"/>
    <col min="1305" max="1305" width="0.85546875" customWidth="1"/>
    <col min="1306" max="1306" width="4.140625" customWidth="1"/>
    <col min="1537" max="1537" width="14" customWidth="1"/>
    <col min="1538" max="1538" width="3" customWidth="1"/>
    <col min="1539" max="1539" width="18.7109375" customWidth="1"/>
    <col min="1540" max="1550" width="2.28515625" customWidth="1"/>
    <col min="1551" max="1551" width="18.85546875" customWidth="1"/>
    <col min="1552" max="1552" width="4" customWidth="1"/>
    <col min="1553" max="1553" width="1.42578125" customWidth="1"/>
    <col min="1554" max="1554" width="4" customWidth="1"/>
    <col min="1555" max="1555" width="1.7109375" customWidth="1"/>
    <col min="1556" max="1556" width="4.140625" customWidth="1"/>
    <col min="1557" max="1557" width="0.85546875" customWidth="1"/>
    <col min="1558" max="1558" width="4.140625" customWidth="1"/>
    <col min="1559" max="1559" width="1.7109375" customWidth="1"/>
    <col min="1560" max="1560" width="4.140625" customWidth="1"/>
    <col min="1561" max="1561" width="0.85546875" customWidth="1"/>
    <col min="1562" max="1562" width="4.140625" customWidth="1"/>
    <col min="1793" max="1793" width="14" customWidth="1"/>
    <col min="1794" max="1794" width="3" customWidth="1"/>
    <col min="1795" max="1795" width="18.7109375" customWidth="1"/>
    <col min="1796" max="1806" width="2.28515625" customWidth="1"/>
    <col min="1807" max="1807" width="18.85546875" customWidth="1"/>
    <col min="1808" max="1808" width="4" customWidth="1"/>
    <col min="1809" max="1809" width="1.42578125" customWidth="1"/>
    <col min="1810" max="1810" width="4" customWidth="1"/>
    <col min="1811" max="1811" width="1.7109375" customWidth="1"/>
    <col min="1812" max="1812" width="4.140625" customWidth="1"/>
    <col min="1813" max="1813" width="0.85546875" customWidth="1"/>
    <col min="1814" max="1814" width="4.140625" customWidth="1"/>
    <col min="1815" max="1815" width="1.7109375" customWidth="1"/>
    <col min="1816" max="1816" width="4.140625" customWidth="1"/>
    <col min="1817" max="1817" width="0.85546875" customWidth="1"/>
    <col min="1818" max="1818" width="4.140625" customWidth="1"/>
    <col min="2049" max="2049" width="14" customWidth="1"/>
    <col min="2050" max="2050" width="3" customWidth="1"/>
    <col min="2051" max="2051" width="18.7109375" customWidth="1"/>
    <col min="2052" max="2062" width="2.28515625" customWidth="1"/>
    <col min="2063" max="2063" width="18.85546875" customWidth="1"/>
    <col min="2064" max="2064" width="4" customWidth="1"/>
    <col min="2065" max="2065" width="1.42578125" customWidth="1"/>
    <col min="2066" max="2066" width="4" customWidth="1"/>
    <col min="2067" max="2067" width="1.7109375" customWidth="1"/>
    <col min="2068" max="2068" width="4.140625" customWidth="1"/>
    <col min="2069" max="2069" width="0.85546875" customWidth="1"/>
    <col min="2070" max="2070" width="4.140625" customWidth="1"/>
    <col min="2071" max="2071" width="1.7109375" customWidth="1"/>
    <col min="2072" max="2072" width="4.140625" customWidth="1"/>
    <col min="2073" max="2073" width="0.85546875" customWidth="1"/>
    <col min="2074" max="2074" width="4.140625" customWidth="1"/>
    <col min="2305" max="2305" width="14" customWidth="1"/>
    <col min="2306" max="2306" width="3" customWidth="1"/>
    <col min="2307" max="2307" width="18.7109375" customWidth="1"/>
    <col min="2308" max="2318" width="2.28515625" customWidth="1"/>
    <col min="2319" max="2319" width="18.85546875" customWidth="1"/>
    <col min="2320" max="2320" width="4" customWidth="1"/>
    <col min="2321" max="2321" width="1.42578125" customWidth="1"/>
    <col min="2322" max="2322" width="4" customWidth="1"/>
    <col min="2323" max="2323" width="1.7109375" customWidth="1"/>
    <col min="2324" max="2324" width="4.140625" customWidth="1"/>
    <col min="2325" max="2325" width="0.85546875" customWidth="1"/>
    <col min="2326" max="2326" width="4.140625" customWidth="1"/>
    <col min="2327" max="2327" width="1.7109375" customWidth="1"/>
    <col min="2328" max="2328" width="4.140625" customWidth="1"/>
    <col min="2329" max="2329" width="0.85546875" customWidth="1"/>
    <col min="2330" max="2330" width="4.140625" customWidth="1"/>
    <col min="2561" max="2561" width="14" customWidth="1"/>
    <col min="2562" max="2562" width="3" customWidth="1"/>
    <col min="2563" max="2563" width="18.7109375" customWidth="1"/>
    <col min="2564" max="2574" width="2.28515625" customWidth="1"/>
    <col min="2575" max="2575" width="18.85546875" customWidth="1"/>
    <col min="2576" max="2576" width="4" customWidth="1"/>
    <col min="2577" max="2577" width="1.42578125" customWidth="1"/>
    <col min="2578" max="2578" width="4" customWidth="1"/>
    <col min="2579" max="2579" width="1.7109375" customWidth="1"/>
    <col min="2580" max="2580" width="4.140625" customWidth="1"/>
    <col min="2581" max="2581" width="0.85546875" customWidth="1"/>
    <col min="2582" max="2582" width="4.140625" customWidth="1"/>
    <col min="2583" max="2583" width="1.7109375" customWidth="1"/>
    <col min="2584" max="2584" width="4.140625" customWidth="1"/>
    <col min="2585" max="2585" width="0.85546875" customWidth="1"/>
    <col min="2586" max="2586" width="4.140625" customWidth="1"/>
    <col min="2817" max="2817" width="14" customWidth="1"/>
    <col min="2818" max="2818" width="3" customWidth="1"/>
    <col min="2819" max="2819" width="18.7109375" customWidth="1"/>
    <col min="2820" max="2830" width="2.28515625" customWidth="1"/>
    <col min="2831" max="2831" width="18.85546875" customWidth="1"/>
    <col min="2832" max="2832" width="4" customWidth="1"/>
    <col min="2833" max="2833" width="1.42578125" customWidth="1"/>
    <col min="2834" max="2834" width="4" customWidth="1"/>
    <col min="2835" max="2835" width="1.7109375" customWidth="1"/>
    <col min="2836" max="2836" width="4.140625" customWidth="1"/>
    <col min="2837" max="2837" width="0.85546875" customWidth="1"/>
    <col min="2838" max="2838" width="4.140625" customWidth="1"/>
    <col min="2839" max="2839" width="1.7109375" customWidth="1"/>
    <col min="2840" max="2840" width="4.140625" customWidth="1"/>
    <col min="2841" max="2841" width="0.85546875" customWidth="1"/>
    <col min="2842" max="2842" width="4.140625" customWidth="1"/>
    <col min="3073" max="3073" width="14" customWidth="1"/>
    <col min="3074" max="3074" width="3" customWidth="1"/>
    <col min="3075" max="3075" width="18.7109375" customWidth="1"/>
    <col min="3076" max="3086" width="2.28515625" customWidth="1"/>
    <col min="3087" max="3087" width="18.85546875" customWidth="1"/>
    <col min="3088" max="3088" width="4" customWidth="1"/>
    <col min="3089" max="3089" width="1.42578125" customWidth="1"/>
    <col min="3090" max="3090" width="4" customWidth="1"/>
    <col min="3091" max="3091" width="1.7109375" customWidth="1"/>
    <col min="3092" max="3092" width="4.140625" customWidth="1"/>
    <col min="3093" max="3093" width="0.85546875" customWidth="1"/>
    <col min="3094" max="3094" width="4.140625" customWidth="1"/>
    <col min="3095" max="3095" width="1.7109375" customWidth="1"/>
    <col min="3096" max="3096" width="4.140625" customWidth="1"/>
    <col min="3097" max="3097" width="0.85546875" customWidth="1"/>
    <col min="3098" max="3098" width="4.140625" customWidth="1"/>
    <col min="3329" max="3329" width="14" customWidth="1"/>
    <col min="3330" max="3330" width="3" customWidth="1"/>
    <col min="3331" max="3331" width="18.7109375" customWidth="1"/>
    <col min="3332" max="3342" width="2.28515625" customWidth="1"/>
    <col min="3343" max="3343" width="18.85546875" customWidth="1"/>
    <col min="3344" max="3344" width="4" customWidth="1"/>
    <col min="3345" max="3345" width="1.42578125" customWidth="1"/>
    <col min="3346" max="3346" width="4" customWidth="1"/>
    <col min="3347" max="3347" width="1.7109375" customWidth="1"/>
    <col min="3348" max="3348" width="4.140625" customWidth="1"/>
    <col min="3349" max="3349" width="0.85546875" customWidth="1"/>
    <col min="3350" max="3350" width="4.140625" customWidth="1"/>
    <col min="3351" max="3351" width="1.7109375" customWidth="1"/>
    <col min="3352" max="3352" width="4.140625" customWidth="1"/>
    <col min="3353" max="3353" width="0.85546875" customWidth="1"/>
    <col min="3354" max="3354" width="4.140625" customWidth="1"/>
    <col min="3585" max="3585" width="14" customWidth="1"/>
    <col min="3586" max="3586" width="3" customWidth="1"/>
    <col min="3587" max="3587" width="18.7109375" customWidth="1"/>
    <col min="3588" max="3598" width="2.28515625" customWidth="1"/>
    <col min="3599" max="3599" width="18.85546875" customWidth="1"/>
    <col min="3600" max="3600" width="4" customWidth="1"/>
    <col min="3601" max="3601" width="1.42578125" customWidth="1"/>
    <col min="3602" max="3602" width="4" customWidth="1"/>
    <col min="3603" max="3603" width="1.7109375" customWidth="1"/>
    <col min="3604" max="3604" width="4.140625" customWidth="1"/>
    <col min="3605" max="3605" width="0.85546875" customWidth="1"/>
    <col min="3606" max="3606" width="4.140625" customWidth="1"/>
    <col min="3607" max="3607" width="1.7109375" customWidth="1"/>
    <col min="3608" max="3608" width="4.140625" customWidth="1"/>
    <col min="3609" max="3609" width="0.85546875" customWidth="1"/>
    <col min="3610" max="3610" width="4.140625" customWidth="1"/>
    <col min="3841" max="3841" width="14" customWidth="1"/>
    <col min="3842" max="3842" width="3" customWidth="1"/>
    <col min="3843" max="3843" width="18.7109375" customWidth="1"/>
    <col min="3844" max="3854" width="2.28515625" customWidth="1"/>
    <col min="3855" max="3855" width="18.85546875" customWidth="1"/>
    <col min="3856" max="3856" width="4" customWidth="1"/>
    <col min="3857" max="3857" width="1.42578125" customWidth="1"/>
    <col min="3858" max="3858" width="4" customWidth="1"/>
    <col min="3859" max="3859" width="1.7109375" customWidth="1"/>
    <col min="3860" max="3860" width="4.140625" customWidth="1"/>
    <col min="3861" max="3861" width="0.85546875" customWidth="1"/>
    <col min="3862" max="3862" width="4.140625" customWidth="1"/>
    <col min="3863" max="3863" width="1.7109375" customWidth="1"/>
    <col min="3864" max="3864" width="4.140625" customWidth="1"/>
    <col min="3865" max="3865" width="0.85546875" customWidth="1"/>
    <col min="3866" max="3866" width="4.140625" customWidth="1"/>
    <col min="4097" max="4097" width="14" customWidth="1"/>
    <col min="4098" max="4098" width="3" customWidth="1"/>
    <col min="4099" max="4099" width="18.7109375" customWidth="1"/>
    <col min="4100" max="4110" width="2.28515625" customWidth="1"/>
    <col min="4111" max="4111" width="18.85546875" customWidth="1"/>
    <col min="4112" max="4112" width="4" customWidth="1"/>
    <col min="4113" max="4113" width="1.42578125" customWidth="1"/>
    <col min="4114" max="4114" width="4" customWidth="1"/>
    <col min="4115" max="4115" width="1.7109375" customWidth="1"/>
    <col min="4116" max="4116" width="4.140625" customWidth="1"/>
    <col min="4117" max="4117" width="0.85546875" customWidth="1"/>
    <col min="4118" max="4118" width="4.140625" customWidth="1"/>
    <col min="4119" max="4119" width="1.7109375" customWidth="1"/>
    <col min="4120" max="4120" width="4.140625" customWidth="1"/>
    <col min="4121" max="4121" width="0.85546875" customWidth="1"/>
    <col min="4122" max="4122" width="4.140625" customWidth="1"/>
    <col min="4353" max="4353" width="14" customWidth="1"/>
    <col min="4354" max="4354" width="3" customWidth="1"/>
    <col min="4355" max="4355" width="18.7109375" customWidth="1"/>
    <col min="4356" max="4366" width="2.28515625" customWidth="1"/>
    <col min="4367" max="4367" width="18.85546875" customWidth="1"/>
    <col min="4368" max="4368" width="4" customWidth="1"/>
    <col min="4369" max="4369" width="1.42578125" customWidth="1"/>
    <col min="4370" max="4370" width="4" customWidth="1"/>
    <col min="4371" max="4371" width="1.7109375" customWidth="1"/>
    <col min="4372" max="4372" width="4.140625" customWidth="1"/>
    <col min="4373" max="4373" width="0.85546875" customWidth="1"/>
    <col min="4374" max="4374" width="4.140625" customWidth="1"/>
    <col min="4375" max="4375" width="1.7109375" customWidth="1"/>
    <col min="4376" max="4376" width="4.140625" customWidth="1"/>
    <col min="4377" max="4377" width="0.85546875" customWidth="1"/>
    <col min="4378" max="4378" width="4.140625" customWidth="1"/>
    <col min="4609" max="4609" width="14" customWidth="1"/>
    <col min="4610" max="4610" width="3" customWidth="1"/>
    <col min="4611" max="4611" width="18.7109375" customWidth="1"/>
    <col min="4612" max="4622" width="2.28515625" customWidth="1"/>
    <col min="4623" max="4623" width="18.85546875" customWidth="1"/>
    <col min="4624" max="4624" width="4" customWidth="1"/>
    <col min="4625" max="4625" width="1.42578125" customWidth="1"/>
    <col min="4626" max="4626" width="4" customWidth="1"/>
    <col min="4627" max="4627" width="1.7109375" customWidth="1"/>
    <col min="4628" max="4628" width="4.140625" customWidth="1"/>
    <col min="4629" max="4629" width="0.85546875" customWidth="1"/>
    <col min="4630" max="4630" width="4.140625" customWidth="1"/>
    <col min="4631" max="4631" width="1.7109375" customWidth="1"/>
    <col min="4632" max="4632" width="4.140625" customWidth="1"/>
    <col min="4633" max="4633" width="0.85546875" customWidth="1"/>
    <col min="4634" max="4634" width="4.140625" customWidth="1"/>
    <col min="4865" max="4865" width="14" customWidth="1"/>
    <col min="4866" max="4866" width="3" customWidth="1"/>
    <col min="4867" max="4867" width="18.7109375" customWidth="1"/>
    <col min="4868" max="4878" width="2.28515625" customWidth="1"/>
    <col min="4879" max="4879" width="18.85546875" customWidth="1"/>
    <col min="4880" max="4880" width="4" customWidth="1"/>
    <col min="4881" max="4881" width="1.42578125" customWidth="1"/>
    <col min="4882" max="4882" width="4" customWidth="1"/>
    <col min="4883" max="4883" width="1.7109375" customWidth="1"/>
    <col min="4884" max="4884" width="4.140625" customWidth="1"/>
    <col min="4885" max="4885" width="0.85546875" customWidth="1"/>
    <col min="4886" max="4886" width="4.140625" customWidth="1"/>
    <col min="4887" max="4887" width="1.7109375" customWidth="1"/>
    <col min="4888" max="4888" width="4.140625" customWidth="1"/>
    <col min="4889" max="4889" width="0.85546875" customWidth="1"/>
    <col min="4890" max="4890" width="4.140625" customWidth="1"/>
    <col min="5121" max="5121" width="14" customWidth="1"/>
    <col min="5122" max="5122" width="3" customWidth="1"/>
    <col min="5123" max="5123" width="18.7109375" customWidth="1"/>
    <col min="5124" max="5134" width="2.28515625" customWidth="1"/>
    <col min="5135" max="5135" width="18.85546875" customWidth="1"/>
    <col min="5136" max="5136" width="4" customWidth="1"/>
    <col min="5137" max="5137" width="1.42578125" customWidth="1"/>
    <col min="5138" max="5138" width="4" customWidth="1"/>
    <col min="5139" max="5139" width="1.7109375" customWidth="1"/>
    <col min="5140" max="5140" width="4.140625" customWidth="1"/>
    <col min="5141" max="5141" width="0.85546875" customWidth="1"/>
    <col min="5142" max="5142" width="4.140625" customWidth="1"/>
    <col min="5143" max="5143" width="1.7109375" customWidth="1"/>
    <col min="5144" max="5144" width="4.140625" customWidth="1"/>
    <col min="5145" max="5145" width="0.85546875" customWidth="1"/>
    <col min="5146" max="5146" width="4.140625" customWidth="1"/>
    <col min="5377" max="5377" width="14" customWidth="1"/>
    <col min="5378" max="5378" width="3" customWidth="1"/>
    <col min="5379" max="5379" width="18.7109375" customWidth="1"/>
    <col min="5380" max="5390" width="2.28515625" customWidth="1"/>
    <col min="5391" max="5391" width="18.85546875" customWidth="1"/>
    <col min="5392" max="5392" width="4" customWidth="1"/>
    <col min="5393" max="5393" width="1.42578125" customWidth="1"/>
    <col min="5394" max="5394" width="4" customWidth="1"/>
    <col min="5395" max="5395" width="1.7109375" customWidth="1"/>
    <col min="5396" max="5396" width="4.140625" customWidth="1"/>
    <col min="5397" max="5397" width="0.85546875" customWidth="1"/>
    <col min="5398" max="5398" width="4.140625" customWidth="1"/>
    <col min="5399" max="5399" width="1.7109375" customWidth="1"/>
    <col min="5400" max="5400" width="4.140625" customWidth="1"/>
    <col min="5401" max="5401" width="0.85546875" customWidth="1"/>
    <col min="5402" max="5402" width="4.140625" customWidth="1"/>
    <col min="5633" max="5633" width="14" customWidth="1"/>
    <col min="5634" max="5634" width="3" customWidth="1"/>
    <col min="5635" max="5635" width="18.7109375" customWidth="1"/>
    <col min="5636" max="5646" width="2.28515625" customWidth="1"/>
    <col min="5647" max="5647" width="18.85546875" customWidth="1"/>
    <col min="5648" max="5648" width="4" customWidth="1"/>
    <col min="5649" max="5649" width="1.42578125" customWidth="1"/>
    <col min="5650" max="5650" width="4" customWidth="1"/>
    <col min="5651" max="5651" width="1.7109375" customWidth="1"/>
    <col min="5652" max="5652" width="4.140625" customWidth="1"/>
    <col min="5653" max="5653" width="0.85546875" customWidth="1"/>
    <col min="5654" max="5654" width="4.140625" customWidth="1"/>
    <col min="5655" max="5655" width="1.7109375" customWidth="1"/>
    <col min="5656" max="5656" width="4.140625" customWidth="1"/>
    <col min="5657" max="5657" width="0.85546875" customWidth="1"/>
    <col min="5658" max="5658" width="4.140625" customWidth="1"/>
    <col min="5889" max="5889" width="14" customWidth="1"/>
    <col min="5890" max="5890" width="3" customWidth="1"/>
    <col min="5891" max="5891" width="18.7109375" customWidth="1"/>
    <col min="5892" max="5902" width="2.28515625" customWidth="1"/>
    <col min="5903" max="5903" width="18.85546875" customWidth="1"/>
    <col min="5904" max="5904" width="4" customWidth="1"/>
    <col min="5905" max="5905" width="1.42578125" customWidth="1"/>
    <col min="5906" max="5906" width="4" customWidth="1"/>
    <col min="5907" max="5907" width="1.7109375" customWidth="1"/>
    <col min="5908" max="5908" width="4.140625" customWidth="1"/>
    <col min="5909" max="5909" width="0.85546875" customWidth="1"/>
    <col min="5910" max="5910" width="4.140625" customWidth="1"/>
    <col min="5911" max="5911" width="1.7109375" customWidth="1"/>
    <col min="5912" max="5912" width="4.140625" customWidth="1"/>
    <col min="5913" max="5913" width="0.85546875" customWidth="1"/>
    <col min="5914" max="5914" width="4.140625" customWidth="1"/>
    <col min="6145" max="6145" width="14" customWidth="1"/>
    <col min="6146" max="6146" width="3" customWidth="1"/>
    <col min="6147" max="6147" width="18.7109375" customWidth="1"/>
    <col min="6148" max="6158" width="2.28515625" customWidth="1"/>
    <col min="6159" max="6159" width="18.85546875" customWidth="1"/>
    <col min="6160" max="6160" width="4" customWidth="1"/>
    <col min="6161" max="6161" width="1.42578125" customWidth="1"/>
    <col min="6162" max="6162" width="4" customWidth="1"/>
    <col min="6163" max="6163" width="1.7109375" customWidth="1"/>
    <col min="6164" max="6164" width="4.140625" customWidth="1"/>
    <col min="6165" max="6165" width="0.85546875" customWidth="1"/>
    <col min="6166" max="6166" width="4.140625" customWidth="1"/>
    <col min="6167" max="6167" width="1.7109375" customWidth="1"/>
    <col min="6168" max="6168" width="4.140625" customWidth="1"/>
    <col min="6169" max="6169" width="0.85546875" customWidth="1"/>
    <col min="6170" max="6170" width="4.140625" customWidth="1"/>
    <col min="6401" max="6401" width="14" customWidth="1"/>
    <col min="6402" max="6402" width="3" customWidth="1"/>
    <col min="6403" max="6403" width="18.7109375" customWidth="1"/>
    <col min="6404" max="6414" width="2.28515625" customWidth="1"/>
    <col min="6415" max="6415" width="18.85546875" customWidth="1"/>
    <col min="6416" max="6416" width="4" customWidth="1"/>
    <col min="6417" max="6417" width="1.42578125" customWidth="1"/>
    <col min="6418" max="6418" width="4" customWidth="1"/>
    <col min="6419" max="6419" width="1.7109375" customWidth="1"/>
    <col min="6420" max="6420" width="4.140625" customWidth="1"/>
    <col min="6421" max="6421" width="0.85546875" customWidth="1"/>
    <col min="6422" max="6422" width="4.140625" customWidth="1"/>
    <col min="6423" max="6423" width="1.7109375" customWidth="1"/>
    <col min="6424" max="6424" width="4.140625" customWidth="1"/>
    <col min="6425" max="6425" width="0.85546875" customWidth="1"/>
    <col min="6426" max="6426" width="4.140625" customWidth="1"/>
    <col min="6657" max="6657" width="14" customWidth="1"/>
    <col min="6658" max="6658" width="3" customWidth="1"/>
    <col min="6659" max="6659" width="18.7109375" customWidth="1"/>
    <col min="6660" max="6670" width="2.28515625" customWidth="1"/>
    <col min="6671" max="6671" width="18.85546875" customWidth="1"/>
    <col min="6672" max="6672" width="4" customWidth="1"/>
    <col min="6673" max="6673" width="1.42578125" customWidth="1"/>
    <col min="6674" max="6674" width="4" customWidth="1"/>
    <col min="6675" max="6675" width="1.7109375" customWidth="1"/>
    <col min="6676" max="6676" width="4.140625" customWidth="1"/>
    <col min="6677" max="6677" width="0.85546875" customWidth="1"/>
    <col min="6678" max="6678" width="4.140625" customWidth="1"/>
    <col min="6679" max="6679" width="1.7109375" customWidth="1"/>
    <col min="6680" max="6680" width="4.140625" customWidth="1"/>
    <col min="6681" max="6681" width="0.85546875" customWidth="1"/>
    <col min="6682" max="6682" width="4.140625" customWidth="1"/>
    <col min="6913" max="6913" width="14" customWidth="1"/>
    <col min="6914" max="6914" width="3" customWidth="1"/>
    <col min="6915" max="6915" width="18.7109375" customWidth="1"/>
    <col min="6916" max="6926" width="2.28515625" customWidth="1"/>
    <col min="6927" max="6927" width="18.85546875" customWidth="1"/>
    <col min="6928" max="6928" width="4" customWidth="1"/>
    <col min="6929" max="6929" width="1.42578125" customWidth="1"/>
    <col min="6930" max="6930" width="4" customWidth="1"/>
    <col min="6931" max="6931" width="1.7109375" customWidth="1"/>
    <col min="6932" max="6932" width="4.140625" customWidth="1"/>
    <col min="6933" max="6933" width="0.85546875" customWidth="1"/>
    <col min="6934" max="6934" width="4.140625" customWidth="1"/>
    <col min="6935" max="6935" width="1.7109375" customWidth="1"/>
    <col min="6936" max="6936" width="4.140625" customWidth="1"/>
    <col min="6937" max="6937" width="0.85546875" customWidth="1"/>
    <col min="6938" max="6938" width="4.140625" customWidth="1"/>
    <col min="7169" max="7169" width="14" customWidth="1"/>
    <col min="7170" max="7170" width="3" customWidth="1"/>
    <col min="7171" max="7171" width="18.7109375" customWidth="1"/>
    <col min="7172" max="7182" width="2.28515625" customWidth="1"/>
    <col min="7183" max="7183" width="18.85546875" customWidth="1"/>
    <col min="7184" max="7184" width="4" customWidth="1"/>
    <col min="7185" max="7185" width="1.42578125" customWidth="1"/>
    <col min="7186" max="7186" width="4" customWidth="1"/>
    <col min="7187" max="7187" width="1.7109375" customWidth="1"/>
    <col min="7188" max="7188" width="4.140625" customWidth="1"/>
    <col min="7189" max="7189" width="0.85546875" customWidth="1"/>
    <col min="7190" max="7190" width="4.140625" customWidth="1"/>
    <col min="7191" max="7191" width="1.7109375" customWidth="1"/>
    <col min="7192" max="7192" width="4.140625" customWidth="1"/>
    <col min="7193" max="7193" width="0.85546875" customWidth="1"/>
    <col min="7194" max="7194" width="4.140625" customWidth="1"/>
    <col min="7425" max="7425" width="14" customWidth="1"/>
    <col min="7426" max="7426" width="3" customWidth="1"/>
    <col min="7427" max="7427" width="18.7109375" customWidth="1"/>
    <col min="7428" max="7438" width="2.28515625" customWidth="1"/>
    <col min="7439" max="7439" width="18.85546875" customWidth="1"/>
    <col min="7440" max="7440" width="4" customWidth="1"/>
    <col min="7441" max="7441" width="1.42578125" customWidth="1"/>
    <col min="7442" max="7442" width="4" customWidth="1"/>
    <col min="7443" max="7443" width="1.7109375" customWidth="1"/>
    <col min="7444" max="7444" width="4.140625" customWidth="1"/>
    <col min="7445" max="7445" width="0.85546875" customWidth="1"/>
    <col min="7446" max="7446" width="4.140625" customWidth="1"/>
    <col min="7447" max="7447" width="1.7109375" customWidth="1"/>
    <col min="7448" max="7448" width="4.140625" customWidth="1"/>
    <col min="7449" max="7449" width="0.85546875" customWidth="1"/>
    <col min="7450" max="7450" width="4.140625" customWidth="1"/>
    <col min="7681" max="7681" width="14" customWidth="1"/>
    <col min="7682" max="7682" width="3" customWidth="1"/>
    <col min="7683" max="7683" width="18.7109375" customWidth="1"/>
    <col min="7684" max="7694" width="2.28515625" customWidth="1"/>
    <col min="7695" max="7695" width="18.85546875" customWidth="1"/>
    <col min="7696" max="7696" width="4" customWidth="1"/>
    <col min="7697" max="7697" width="1.42578125" customWidth="1"/>
    <col min="7698" max="7698" width="4" customWidth="1"/>
    <col min="7699" max="7699" width="1.7109375" customWidth="1"/>
    <col min="7700" max="7700" width="4.140625" customWidth="1"/>
    <col min="7701" max="7701" width="0.85546875" customWidth="1"/>
    <col min="7702" max="7702" width="4.140625" customWidth="1"/>
    <col min="7703" max="7703" width="1.7109375" customWidth="1"/>
    <col min="7704" max="7704" width="4.140625" customWidth="1"/>
    <col min="7705" max="7705" width="0.85546875" customWidth="1"/>
    <col min="7706" max="7706" width="4.140625" customWidth="1"/>
    <col min="7937" max="7937" width="14" customWidth="1"/>
    <col min="7938" max="7938" width="3" customWidth="1"/>
    <col min="7939" max="7939" width="18.7109375" customWidth="1"/>
    <col min="7940" max="7950" width="2.28515625" customWidth="1"/>
    <col min="7951" max="7951" width="18.85546875" customWidth="1"/>
    <col min="7952" max="7952" width="4" customWidth="1"/>
    <col min="7953" max="7953" width="1.42578125" customWidth="1"/>
    <col min="7954" max="7954" width="4" customWidth="1"/>
    <col min="7955" max="7955" width="1.7109375" customWidth="1"/>
    <col min="7956" max="7956" width="4.140625" customWidth="1"/>
    <col min="7957" max="7957" width="0.85546875" customWidth="1"/>
    <col min="7958" max="7958" width="4.140625" customWidth="1"/>
    <col min="7959" max="7959" width="1.7109375" customWidth="1"/>
    <col min="7960" max="7960" width="4.140625" customWidth="1"/>
    <col min="7961" max="7961" width="0.85546875" customWidth="1"/>
    <col min="7962" max="7962" width="4.140625" customWidth="1"/>
    <col min="8193" max="8193" width="14" customWidth="1"/>
    <col min="8194" max="8194" width="3" customWidth="1"/>
    <col min="8195" max="8195" width="18.7109375" customWidth="1"/>
    <col min="8196" max="8206" width="2.28515625" customWidth="1"/>
    <col min="8207" max="8207" width="18.85546875" customWidth="1"/>
    <col min="8208" max="8208" width="4" customWidth="1"/>
    <col min="8209" max="8209" width="1.42578125" customWidth="1"/>
    <col min="8210" max="8210" width="4" customWidth="1"/>
    <col min="8211" max="8211" width="1.7109375" customWidth="1"/>
    <col min="8212" max="8212" width="4.140625" customWidth="1"/>
    <col min="8213" max="8213" width="0.85546875" customWidth="1"/>
    <col min="8214" max="8214" width="4.140625" customWidth="1"/>
    <col min="8215" max="8215" width="1.7109375" customWidth="1"/>
    <col min="8216" max="8216" width="4.140625" customWidth="1"/>
    <col min="8217" max="8217" width="0.85546875" customWidth="1"/>
    <col min="8218" max="8218" width="4.140625" customWidth="1"/>
    <col min="8449" max="8449" width="14" customWidth="1"/>
    <col min="8450" max="8450" width="3" customWidth="1"/>
    <col min="8451" max="8451" width="18.7109375" customWidth="1"/>
    <col min="8452" max="8462" width="2.28515625" customWidth="1"/>
    <col min="8463" max="8463" width="18.85546875" customWidth="1"/>
    <col min="8464" max="8464" width="4" customWidth="1"/>
    <col min="8465" max="8465" width="1.42578125" customWidth="1"/>
    <col min="8466" max="8466" width="4" customWidth="1"/>
    <col min="8467" max="8467" width="1.7109375" customWidth="1"/>
    <col min="8468" max="8468" width="4.140625" customWidth="1"/>
    <col min="8469" max="8469" width="0.85546875" customWidth="1"/>
    <col min="8470" max="8470" width="4.140625" customWidth="1"/>
    <col min="8471" max="8471" width="1.7109375" customWidth="1"/>
    <col min="8472" max="8472" width="4.140625" customWidth="1"/>
    <col min="8473" max="8473" width="0.85546875" customWidth="1"/>
    <col min="8474" max="8474" width="4.140625" customWidth="1"/>
    <col min="8705" max="8705" width="14" customWidth="1"/>
    <col min="8706" max="8706" width="3" customWidth="1"/>
    <col min="8707" max="8707" width="18.7109375" customWidth="1"/>
    <col min="8708" max="8718" width="2.28515625" customWidth="1"/>
    <col min="8719" max="8719" width="18.85546875" customWidth="1"/>
    <col min="8720" max="8720" width="4" customWidth="1"/>
    <col min="8721" max="8721" width="1.42578125" customWidth="1"/>
    <col min="8722" max="8722" width="4" customWidth="1"/>
    <col min="8723" max="8723" width="1.7109375" customWidth="1"/>
    <col min="8724" max="8724" width="4.140625" customWidth="1"/>
    <col min="8725" max="8725" width="0.85546875" customWidth="1"/>
    <col min="8726" max="8726" width="4.140625" customWidth="1"/>
    <col min="8727" max="8727" width="1.7109375" customWidth="1"/>
    <col min="8728" max="8728" width="4.140625" customWidth="1"/>
    <col min="8729" max="8729" width="0.85546875" customWidth="1"/>
    <col min="8730" max="8730" width="4.140625" customWidth="1"/>
    <col min="8961" max="8961" width="14" customWidth="1"/>
    <col min="8962" max="8962" width="3" customWidth="1"/>
    <col min="8963" max="8963" width="18.7109375" customWidth="1"/>
    <col min="8964" max="8974" width="2.28515625" customWidth="1"/>
    <col min="8975" max="8975" width="18.85546875" customWidth="1"/>
    <col min="8976" max="8976" width="4" customWidth="1"/>
    <col min="8977" max="8977" width="1.42578125" customWidth="1"/>
    <col min="8978" max="8978" width="4" customWidth="1"/>
    <col min="8979" max="8979" width="1.7109375" customWidth="1"/>
    <col min="8980" max="8980" width="4.140625" customWidth="1"/>
    <col min="8981" max="8981" width="0.85546875" customWidth="1"/>
    <col min="8982" max="8982" width="4.140625" customWidth="1"/>
    <col min="8983" max="8983" width="1.7109375" customWidth="1"/>
    <col min="8984" max="8984" width="4.140625" customWidth="1"/>
    <col min="8985" max="8985" width="0.85546875" customWidth="1"/>
    <col min="8986" max="8986" width="4.140625" customWidth="1"/>
    <col min="9217" max="9217" width="14" customWidth="1"/>
    <col min="9218" max="9218" width="3" customWidth="1"/>
    <col min="9219" max="9219" width="18.7109375" customWidth="1"/>
    <col min="9220" max="9230" width="2.28515625" customWidth="1"/>
    <col min="9231" max="9231" width="18.85546875" customWidth="1"/>
    <col min="9232" max="9232" width="4" customWidth="1"/>
    <col min="9233" max="9233" width="1.42578125" customWidth="1"/>
    <col min="9234" max="9234" width="4" customWidth="1"/>
    <col min="9235" max="9235" width="1.7109375" customWidth="1"/>
    <col min="9236" max="9236" width="4.140625" customWidth="1"/>
    <col min="9237" max="9237" width="0.85546875" customWidth="1"/>
    <col min="9238" max="9238" width="4.140625" customWidth="1"/>
    <col min="9239" max="9239" width="1.7109375" customWidth="1"/>
    <col min="9240" max="9240" width="4.140625" customWidth="1"/>
    <col min="9241" max="9241" width="0.85546875" customWidth="1"/>
    <col min="9242" max="9242" width="4.140625" customWidth="1"/>
    <col min="9473" max="9473" width="14" customWidth="1"/>
    <col min="9474" max="9474" width="3" customWidth="1"/>
    <col min="9475" max="9475" width="18.7109375" customWidth="1"/>
    <col min="9476" max="9486" width="2.28515625" customWidth="1"/>
    <col min="9487" max="9487" width="18.85546875" customWidth="1"/>
    <col min="9488" max="9488" width="4" customWidth="1"/>
    <col min="9489" max="9489" width="1.42578125" customWidth="1"/>
    <col min="9490" max="9490" width="4" customWidth="1"/>
    <col min="9491" max="9491" width="1.7109375" customWidth="1"/>
    <col min="9492" max="9492" width="4.140625" customWidth="1"/>
    <col min="9493" max="9493" width="0.85546875" customWidth="1"/>
    <col min="9494" max="9494" width="4.140625" customWidth="1"/>
    <col min="9495" max="9495" width="1.7109375" customWidth="1"/>
    <col min="9496" max="9496" width="4.140625" customWidth="1"/>
    <col min="9497" max="9497" width="0.85546875" customWidth="1"/>
    <col min="9498" max="9498" width="4.140625" customWidth="1"/>
    <col min="9729" max="9729" width="14" customWidth="1"/>
    <col min="9730" max="9730" width="3" customWidth="1"/>
    <col min="9731" max="9731" width="18.7109375" customWidth="1"/>
    <col min="9732" max="9742" width="2.28515625" customWidth="1"/>
    <col min="9743" max="9743" width="18.85546875" customWidth="1"/>
    <col min="9744" max="9744" width="4" customWidth="1"/>
    <col min="9745" max="9745" width="1.42578125" customWidth="1"/>
    <col min="9746" max="9746" width="4" customWidth="1"/>
    <col min="9747" max="9747" width="1.7109375" customWidth="1"/>
    <col min="9748" max="9748" width="4.140625" customWidth="1"/>
    <col min="9749" max="9749" width="0.85546875" customWidth="1"/>
    <col min="9750" max="9750" width="4.140625" customWidth="1"/>
    <col min="9751" max="9751" width="1.7109375" customWidth="1"/>
    <col min="9752" max="9752" width="4.140625" customWidth="1"/>
    <col min="9753" max="9753" width="0.85546875" customWidth="1"/>
    <col min="9754" max="9754" width="4.140625" customWidth="1"/>
    <col min="9985" max="9985" width="14" customWidth="1"/>
    <col min="9986" max="9986" width="3" customWidth="1"/>
    <col min="9987" max="9987" width="18.7109375" customWidth="1"/>
    <col min="9988" max="9998" width="2.28515625" customWidth="1"/>
    <col min="9999" max="9999" width="18.85546875" customWidth="1"/>
    <col min="10000" max="10000" width="4" customWidth="1"/>
    <col min="10001" max="10001" width="1.42578125" customWidth="1"/>
    <col min="10002" max="10002" width="4" customWidth="1"/>
    <col min="10003" max="10003" width="1.7109375" customWidth="1"/>
    <col min="10004" max="10004" width="4.140625" customWidth="1"/>
    <col min="10005" max="10005" width="0.85546875" customWidth="1"/>
    <col min="10006" max="10006" width="4.140625" customWidth="1"/>
    <col min="10007" max="10007" width="1.7109375" customWidth="1"/>
    <col min="10008" max="10008" width="4.140625" customWidth="1"/>
    <col min="10009" max="10009" width="0.85546875" customWidth="1"/>
    <col min="10010" max="10010" width="4.140625" customWidth="1"/>
    <col min="10241" max="10241" width="14" customWidth="1"/>
    <col min="10242" max="10242" width="3" customWidth="1"/>
    <col min="10243" max="10243" width="18.7109375" customWidth="1"/>
    <col min="10244" max="10254" width="2.28515625" customWidth="1"/>
    <col min="10255" max="10255" width="18.85546875" customWidth="1"/>
    <col min="10256" max="10256" width="4" customWidth="1"/>
    <col min="10257" max="10257" width="1.42578125" customWidth="1"/>
    <col min="10258" max="10258" width="4" customWidth="1"/>
    <col min="10259" max="10259" width="1.7109375" customWidth="1"/>
    <col min="10260" max="10260" width="4.140625" customWidth="1"/>
    <col min="10261" max="10261" width="0.85546875" customWidth="1"/>
    <col min="10262" max="10262" width="4.140625" customWidth="1"/>
    <col min="10263" max="10263" width="1.7109375" customWidth="1"/>
    <col min="10264" max="10264" width="4.140625" customWidth="1"/>
    <col min="10265" max="10265" width="0.85546875" customWidth="1"/>
    <col min="10266" max="10266" width="4.140625" customWidth="1"/>
    <col min="10497" max="10497" width="14" customWidth="1"/>
    <col min="10498" max="10498" width="3" customWidth="1"/>
    <col min="10499" max="10499" width="18.7109375" customWidth="1"/>
    <col min="10500" max="10510" width="2.28515625" customWidth="1"/>
    <col min="10511" max="10511" width="18.85546875" customWidth="1"/>
    <col min="10512" max="10512" width="4" customWidth="1"/>
    <col min="10513" max="10513" width="1.42578125" customWidth="1"/>
    <col min="10514" max="10514" width="4" customWidth="1"/>
    <col min="10515" max="10515" width="1.7109375" customWidth="1"/>
    <col min="10516" max="10516" width="4.140625" customWidth="1"/>
    <col min="10517" max="10517" width="0.85546875" customWidth="1"/>
    <col min="10518" max="10518" width="4.140625" customWidth="1"/>
    <col min="10519" max="10519" width="1.7109375" customWidth="1"/>
    <col min="10520" max="10520" width="4.140625" customWidth="1"/>
    <col min="10521" max="10521" width="0.85546875" customWidth="1"/>
    <col min="10522" max="10522" width="4.140625" customWidth="1"/>
    <col min="10753" max="10753" width="14" customWidth="1"/>
    <col min="10754" max="10754" width="3" customWidth="1"/>
    <col min="10755" max="10755" width="18.7109375" customWidth="1"/>
    <col min="10756" max="10766" width="2.28515625" customWidth="1"/>
    <col min="10767" max="10767" width="18.85546875" customWidth="1"/>
    <col min="10768" max="10768" width="4" customWidth="1"/>
    <col min="10769" max="10769" width="1.42578125" customWidth="1"/>
    <col min="10770" max="10770" width="4" customWidth="1"/>
    <col min="10771" max="10771" width="1.7109375" customWidth="1"/>
    <col min="10772" max="10772" width="4.140625" customWidth="1"/>
    <col min="10773" max="10773" width="0.85546875" customWidth="1"/>
    <col min="10774" max="10774" width="4.140625" customWidth="1"/>
    <col min="10775" max="10775" width="1.7109375" customWidth="1"/>
    <col min="10776" max="10776" width="4.140625" customWidth="1"/>
    <col min="10777" max="10777" width="0.85546875" customWidth="1"/>
    <col min="10778" max="10778" width="4.140625" customWidth="1"/>
    <col min="11009" max="11009" width="14" customWidth="1"/>
    <col min="11010" max="11010" width="3" customWidth="1"/>
    <col min="11011" max="11011" width="18.7109375" customWidth="1"/>
    <col min="11012" max="11022" width="2.28515625" customWidth="1"/>
    <col min="11023" max="11023" width="18.85546875" customWidth="1"/>
    <col min="11024" max="11024" width="4" customWidth="1"/>
    <col min="11025" max="11025" width="1.42578125" customWidth="1"/>
    <col min="11026" max="11026" width="4" customWidth="1"/>
    <col min="11027" max="11027" width="1.7109375" customWidth="1"/>
    <col min="11028" max="11028" width="4.140625" customWidth="1"/>
    <col min="11029" max="11029" width="0.85546875" customWidth="1"/>
    <col min="11030" max="11030" width="4.140625" customWidth="1"/>
    <col min="11031" max="11031" width="1.7109375" customWidth="1"/>
    <col min="11032" max="11032" width="4.140625" customWidth="1"/>
    <col min="11033" max="11033" width="0.85546875" customWidth="1"/>
    <col min="11034" max="11034" width="4.140625" customWidth="1"/>
    <col min="11265" max="11265" width="14" customWidth="1"/>
    <col min="11266" max="11266" width="3" customWidth="1"/>
    <col min="11267" max="11267" width="18.7109375" customWidth="1"/>
    <col min="11268" max="11278" width="2.28515625" customWidth="1"/>
    <col min="11279" max="11279" width="18.85546875" customWidth="1"/>
    <col min="11280" max="11280" width="4" customWidth="1"/>
    <col min="11281" max="11281" width="1.42578125" customWidth="1"/>
    <col min="11282" max="11282" width="4" customWidth="1"/>
    <col min="11283" max="11283" width="1.7109375" customWidth="1"/>
    <col min="11284" max="11284" width="4.140625" customWidth="1"/>
    <col min="11285" max="11285" width="0.85546875" customWidth="1"/>
    <col min="11286" max="11286" width="4.140625" customWidth="1"/>
    <col min="11287" max="11287" width="1.7109375" customWidth="1"/>
    <col min="11288" max="11288" width="4.140625" customWidth="1"/>
    <col min="11289" max="11289" width="0.85546875" customWidth="1"/>
    <col min="11290" max="11290" width="4.140625" customWidth="1"/>
    <col min="11521" max="11521" width="14" customWidth="1"/>
    <col min="11522" max="11522" width="3" customWidth="1"/>
    <col min="11523" max="11523" width="18.7109375" customWidth="1"/>
    <col min="11524" max="11534" width="2.28515625" customWidth="1"/>
    <col min="11535" max="11535" width="18.85546875" customWidth="1"/>
    <col min="11536" max="11536" width="4" customWidth="1"/>
    <col min="11537" max="11537" width="1.42578125" customWidth="1"/>
    <col min="11538" max="11538" width="4" customWidth="1"/>
    <col min="11539" max="11539" width="1.7109375" customWidth="1"/>
    <col min="11540" max="11540" width="4.140625" customWidth="1"/>
    <col min="11541" max="11541" width="0.85546875" customWidth="1"/>
    <col min="11542" max="11542" width="4.140625" customWidth="1"/>
    <col min="11543" max="11543" width="1.7109375" customWidth="1"/>
    <col min="11544" max="11544" width="4.140625" customWidth="1"/>
    <col min="11545" max="11545" width="0.85546875" customWidth="1"/>
    <col min="11546" max="11546" width="4.140625" customWidth="1"/>
    <col min="11777" max="11777" width="14" customWidth="1"/>
    <col min="11778" max="11778" width="3" customWidth="1"/>
    <col min="11779" max="11779" width="18.7109375" customWidth="1"/>
    <col min="11780" max="11790" width="2.28515625" customWidth="1"/>
    <col min="11791" max="11791" width="18.85546875" customWidth="1"/>
    <col min="11792" max="11792" width="4" customWidth="1"/>
    <col min="11793" max="11793" width="1.42578125" customWidth="1"/>
    <col min="11794" max="11794" width="4" customWidth="1"/>
    <col min="11795" max="11795" width="1.7109375" customWidth="1"/>
    <col min="11796" max="11796" width="4.140625" customWidth="1"/>
    <col min="11797" max="11797" width="0.85546875" customWidth="1"/>
    <col min="11798" max="11798" width="4.140625" customWidth="1"/>
    <col min="11799" max="11799" width="1.7109375" customWidth="1"/>
    <col min="11800" max="11800" width="4.140625" customWidth="1"/>
    <col min="11801" max="11801" width="0.85546875" customWidth="1"/>
    <col min="11802" max="11802" width="4.140625" customWidth="1"/>
    <col min="12033" max="12033" width="14" customWidth="1"/>
    <col min="12034" max="12034" width="3" customWidth="1"/>
    <col min="12035" max="12035" width="18.7109375" customWidth="1"/>
    <col min="12036" max="12046" width="2.28515625" customWidth="1"/>
    <col min="12047" max="12047" width="18.85546875" customWidth="1"/>
    <col min="12048" max="12048" width="4" customWidth="1"/>
    <col min="12049" max="12049" width="1.42578125" customWidth="1"/>
    <col min="12050" max="12050" width="4" customWidth="1"/>
    <col min="12051" max="12051" width="1.7109375" customWidth="1"/>
    <col min="12052" max="12052" width="4.140625" customWidth="1"/>
    <col min="12053" max="12053" width="0.85546875" customWidth="1"/>
    <col min="12054" max="12054" width="4.140625" customWidth="1"/>
    <col min="12055" max="12055" width="1.7109375" customWidth="1"/>
    <col min="12056" max="12056" width="4.140625" customWidth="1"/>
    <col min="12057" max="12057" width="0.85546875" customWidth="1"/>
    <col min="12058" max="12058" width="4.140625" customWidth="1"/>
    <col min="12289" max="12289" width="14" customWidth="1"/>
    <col min="12290" max="12290" width="3" customWidth="1"/>
    <col min="12291" max="12291" width="18.7109375" customWidth="1"/>
    <col min="12292" max="12302" width="2.28515625" customWidth="1"/>
    <col min="12303" max="12303" width="18.85546875" customWidth="1"/>
    <col min="12304" max="12304" width="4" customWidth="1"/>
    <col min="12305" max="12305" width="1.42578125" customWidth="1"/>
    <col min="12306" max="12306" width="4" customWidth="1"/>
    <col min="12307" max="12307" width="1.7109375" customWidth="1"/>
    <col min="12308" max="12308" width="4.140625" customWidth="1"/>
    <col min="12309" max="12309" width="0.85546875" customWidth="1"/>
    <col min="12310" max="12310" width="4.140625" customWidth="1"/>
    <col min="12311" max="12311" width="1.7109375" customWidth="1"/>
    <col min="12312" max="12312" width="4.140625" customWidth="1"/>
    <col min="12313" max="12313" width="0.85546875" customWidth="1"/>
    <col min="12314" max="12314" width="4.140625" customWidth="1"/>
    <col min="12545" max="12545" width="14" customWidth="1"/>
    <col min="12546" max="12546" width="3" customWidth="1"/>
    <col min="12547" max="12547" width="18.7109375" customWidth="1"/>
    <col min="12548" max="12558" width="2.28515625" customWidth="1"/>
    <col min="12559" max="12559" width="18.85546875" customWidth="1"/>
    <col min="12560" max="12560" width="4" customWidth="1"/>
    <col min="12561" max="12561" width="1.42578125" customWidth="1"/>
    <col min="12562" max="12562" width="4" customWidth="1"/>
    <col min="12563" max="12563" width="1.7109375" customWidth="1"/>
    <col min="12564" max="12564" width="4.140625" customWidth="1"/>
    <col min="12565" max="12565" width="0.85546875" customWidth="1"/>
    <col min="12566" max="12566" width="4.140625" customWidth="1"/>
    <col min="12567" max="12567" width="1.7109375" customWidth="1"/>
    <col min="12568" max="12568" width="4.140625" customWidth="1"/>
    <col min="12569" max="12569" width="0.85546875" customWidth="1"/>
    <col min="12570" max="12570" width="4.140625" customWidth="1"/>
    <col min="12801" max="12801" width="14" customWidth="1"/>
    <col min="12802" max="12802" width="3" customWidth="1"/>
    <col min="12803" max="12803" width="18.7109375" customWidth="1"/>
    <col min="12804" max="12814" width="2.28515625" customWidth="1"/>
    <col min="12815" max="12815" width="18.85546875" customWidth="1"/>
    <col min="12816" max="12816" width="4" customWidth="1"/>
    <col min="12817" max="12817" width="1.42578125" customWidth="1"/>
    <col min="12818" max="12818" width="4" customWidth="1"/>
    <col min="12819" max="12819" width="1.7109375" customWidth="1"/>
    <col min="12820" max="12820" width="4.140625" customWidth="1"/>
    <col min="12821" max="12821" width="0.85546875" customWidth="1"/>
    <col min="12822" max="12822" width="4.140625" customWidth="1"/>
    <col min="12823" max="12823" width="1.7109375" customWidth="1"/>
    <col min="12824" max="12824" width="4.140625" customWidth="1"/>
    <col min="12825" max="12825" width="0.85546875" customWidth="1"/>
    <col min="12826" max="12826" width="4.140625" customWidth="1"/>
    <col min="13057" max="13057" width="14" customWidth="1"/>
    <col min="13058" max="13058" width="3" customWidth="1"/>
    <col min="13059" max="13059" width="18.7109375" customWidth="1"/>
    <col min="13060" max="13070" width="2.28515625" customWidth="1"/>
    <col min="13071" max="13071" width="18.85546875" customWidth="1"/>
    <col min="13072" max="13072" width="4" customWidth="1"/>
    <col min="13073" max="13073" width="1.42578125" customWidth="1"/>
    <col min="13074" max="13074" width="4" customWidth="1"/>
    <col min="13075" max="13075" width="1.7109375" customWidth="1"/>
    <col min="13076" max="13076" width="4.140625" customWidth="1"/>
    <col min="13077" max="13077" width="0.85546875" customWidth="1"/>
    <col min="13078" max="13078" width="4.140625" customWidth="1"/>
    <col min="13079" max="13079" width="1.7109375" customWidth="1"/>
    <col min="13080" max="13080" width="4.140625" customWidth="1"/>
    <col min="13081" max="13081" width="0.85546875" customWidth="1"/>
    <col min="13082" max="13082" width="4.140625" customWidth="1"/>
    <col min="13313" max="13313" width="14" customWidth="1"/>
    <col min="13314" max="13314" width="3" customWidth="1"/>
    <col min="13315" max="13315" width="18.7109375" customWidth="1"/>
    <col min="13316" max="13326" width="2.28515625" customWidth="1"/>
    <col min="13327" max="13327" width="18.85546875" customWidth="1"/>
    <col min="13328" max="13328" width="4" customWidth="1"/>
    <col min="13329" max="13329" width="1.42578125" customWidth="1"/>
    <col min="13330" max="13330" width="4" customWidth="1"/>
    <col min="13331" max="13331" width="1.7109375" customWidth="1"/>
    <col min="13332" max="13332" width="4.140625" customWidth="1"/>
    <col min="13333" max="13333" width="0.85546875" customWidth="1"/>
    <col min="13334" max="13334" width="4.140625" customWidth="1"/>
    <col min="13335" max="13335" width="1.7109375" customWidth="1"/>
    <col min="13336" max="13336" width="4.140625" customWidth="1"/>
    <col min="13337" max="13337" width="0.85546875" customWidth="1"/>
    <col min="13338" max="13338" width="4.140625" customWidth="1"/>
    <col min="13569" max="13569" width="14" customWidth="1"/>
    <col min="13570" max="13570" width="3" customWidth="1"/>
    <col min="13571" max="13571" width="18.7109375" customWidth="1"/>
    <col min="13572" max="13582" width="2.28515625" customWidth="1"/>
    <col min="13583" max="13583" width="18.85546875" customWidth="1"/>
    <col min="13584" max="13584" width="4" customWidth="1"/>
    <col min="13585" max="13585" width="1.42578125" customWidth="1"/>
    <col min="13586" max="13586" width="4" customWidth="1"/>
    <col min="13587" max="13587" width="1.7109375" customWidth="1"/>
    <col min="13588" max="13588" width="4.140625" customWidth="1"/>
    <col min="13589" max="13589" width="0.85546875" customWidth="1"/>
    <col min="13590" max="13590" width="4.140625" customWidth="1"/>
    <col min="13591" max="13591" width="1.7109375" customWidth="1"/>
    <col min="13592" max="13592" width="4.140625" customWidth="1"/>
    <col min="13593" max="13593" width="0.85546875" customWidth="1"/>
    <col min="13594" max="13594" width="4.140625" customWidth="1"/>
    <col min="13825" max="13825" width="14" customWidth="1"/>
    <col min="13826" max="13826" width="3" customWidth="1"/>
    <col min="13827" max="13827" width="18.7109375" customWidth="1"/>
    <col min="13828" max="13838" width="2.28515625" customWidth="1"/>
    <col min="13839" max="13839" width="18.85546875" customWidth="1"/>
    <col min="13840" max="13840" width="4" customWidth="1"/>
    <col min="13841" max="13841" width="1.42578125" customWidth="1"/>
    <col min="13842" max="13842" width="4" customWidth="1"/>
    <col min="13843" max="13843" width="1.7109375" customWidth="1"/>
    <col min="13844" max="13844" width="4.140625" customWidth="1"/>
    <col min="13845" max="13845" width="0.85546875" customWidth="1"/>
    <col min="13846" max="13846" width="4.140625" customWidth="1"/>
    <col min="13847" max="13847" width="1.7109375" customWidth="1"/>
    <col min="13848" max="13848" width="4.140625" customWidth="1"/>
    <col min="13849" max="13849" width="0.85546875" customWidth="1"/>
    <col min="13850" max="13850" width="4.140625" customWidth="1"/>
    <col min="14081" max="14081" width="14" customWidth="1"/>
    <col min="14082" max="14082" width="3" customWidth="1"/>
    <col min="14083" max="14083" width="18.7109375" customWidth="1"/>
    <col min="14084" max="14094" width="2.28515625" customWidth="1"/>
    <col min="14095" max="14095" width="18.85546875" customWidth="1"/>
    <col min="14096" max="14096" width="4" customWidth="1"/>
    <col min="14097" max="14097" width="1.42578125" customWidth="1"/>
    <col min="14098" max="14098" width="4" customWidth="1"/>
    <col min="14099" max="14099" width="1.7109375" customWidth="1"/>
    <col min="14100" max="14100" width="4.140625" customWidth="1"/>
    <col min="14101" max="14101" width="0.85546875" customWidth="1"/>
    <col min="14102" max="14102" width="4.140625" customWidth="1"/>
    <col min="14103" max="14103" width="1.7109375" customWidth="1"/>
    <col min="14104" max="14104" width="4.140625" customWidth="1"/>
    <col min="14105" max="14105" width="0.85546875" customWidth="1"/>
    <col min="14106" max="14106" width="4.140625" customWidth="1"/>
    <col min="14337" max="14337" width="14" customWidth="1"/>
    <col min="14338" max="14338" width="3" customWidth="1"/>
    <col min="14339" max="14339" width="18.7109375" customWidth="1"/>
    <col min="14340" max="14350" width="2.28515625" customWidth="1"/>
    <col min="14351" max="14351" width="18.85546875" customWidth="1"/>
    <col min="14352" max="14352" width="4" customWidth="1"/>
    <col min="14353" max="14353" width="1.42578125" customWidth="1"/>
    <col min="14354" max="14354" width="4" customWidth="1"/>
    <col min="14355" max="14355" width="1.7109375" customWidth="1"/>
    <col min="14356" max="14356" width="4.140625" customWidth="1"/>
    <col min="14357" max="14357" width="0.85546875" customWidth="1"/>
    <col min="14358" max="14358" width="4.140625" customWidth="1"/>
    <col min="14359" max="14359" width="1.7109375" customWidth="1"/>
    <col min="14360" max="14360" width="4.140625" customWidth="1"/>
    <col min="14361" max="14361" width="0.85546875" customWidth="1"/>
    <col min="14362" max="14362" width="4.140625" customWidth="1"/>
    <col min="14593" max="14593" width="14" customWidth="1"/>
    <col min="14594" max="14594" width="3" customWidth="1"/>
    <col min="14595" max="14595" width="18.7109375" customWidth="1"/>
    <col min="14596" max="14606" width="2.28515625" customWidth="1"/>
    <col min="14607" max="14607" width="18.85546875" customWidth="1"/>
    <col min="14608" max="14608" width="4" customWidth="1"/>
    <col min="14609" max="14609" width="1.42578125" customWidth="1"/>
    <col min="14610" max="14610" width="4" customWidth="1"/>
    <col min="14611" max="14611" width="1.7109375" customWidth="1"/>
    <col min="14612" max="14612" width="4.140625" customWidth="1"/>
    <col min="14613" max="14613" width="0.85546875" customWidth="1"/>
    <col min="14614" max="14614" width="4.140625" customWidth="1"/>
    <col min="14615" max="14615" width="1.7109375" customWidth="1"/>
    <col min="14616" max="14616" width="4.140625" customWidth="1"/>
    <col min="14617" max="14617" width="0.85546875" customWidth="1"/>
    <col min="14618" max="14618" width="4.140625" customWidth="1"/>
    <col min="14849" max="14849" width="14" customWidth="1"/>
    <col min="14850" max="14850" width="3" customWidth="1"/>
    <col min="14851" max="14851" width="18.7109375" customWidth="1"/>
    <col min="14852" max="14862" width="2.28515625" customWidth="1"/>
    <col min="14863" max="14863" width="18.85546875" customWidth="1"/>
    <col min="14864" max="14864" width="4" customWidth="1"/>
    <col min="14865" max="14865" width="1.42578125" customWidth="1"/>
    <col min="14866" max="14866" width="4" customWidth="1"/>
    <col min="14867" max="14867" width="1.7109375" customWidth="1"/>
    <col min="14868" max="14868" width="4.140625" customWidth="1"/>
    <col min="14869" max="14869" width="0.85546875" customWidth="1"/>
    <col min="14870" max="14870" width="4.140625" customWidth="1"/>
    <col min="14871" max="14871" width="1.7109375" customWidth="1"/>
    <col min="14872" max="14872" width="4.140625" customWidth="1"/>
    <col min="14873" max="14873" width="0.85546875" customWidth="1"/>
    <col min="14874" max="14874" width="4.140625" customWidth="1"/>
    <col min="15105" max="15105" width="14" customWidth="1"/>
    <col min="15106" max="15106" width="3" customWidth="1"/>
    <col min="15107" max="15107" width="18.7109375" customWidth="1"/>
    <col min="15108" max="15118" width="2.28515625" customWidth="1"/>
    <col min="15119" max="15119" width="18.85546875" customWidth="1"/>
    <col min="15120" max="15120" width="4" customWidth="1"/>
    <col min="15121" max="15121" width="1.42578125" customWidth="1"/>
    <col min="15122" max="15122" width="4" customWidth="1"/>
    <col min="15123" max="15123" width="1.7109375" customWidth="1"/>
    <col min="15124" max="15124" width="4.140625" customWidth="1"/>
    <col min="15125" max="15125" width="0.85546875" customWidth="1"/>
    <col min="15126" max="15126" width="4.140625" customWidth="1"/>
    <col min="15127" max="15127" width="1.7109375" customWidth="1"/>
    <col min="15128" max="15128" width="4.140625" customWidth="1"/>
    <col min="15129" max="15129" width="0.85546875" customWidth="1"/>
    <col min="15130" max="15130" width="4.140625" customWidth="1"/>
    <col min="15361" max="15361" width="14" customWidth="1"/>
    <col min="15362" max="15362" width="3" customWidth="1"/>
    <col min="15363" max="15363" width="18.7109375" customWidth="1"/>
    <col min="15364" max="15374" width="2.28515625" customWidth="1"/>
    <col min="15375" max="15375" width="18.85546875" customWidth="1"/>
    <col min="15376" max="15376" width="4" customWidth="1"/>
    <col min="15377" max="15377" width="1.42578125" customWidth="1"/>
    <col min="15378" max="15378" width="4" customWidth="1"/>
    <col min="15379" max="15379" width="1.7109375" customWidth="1"/>
    <col min="15380" max="15380" width="4.140625" customWidth="1"/>
    <col min="15381" max="15381" width="0.85546875" customWidth="1"/>
    <col min="15382" max="15382" width="4.140625" customWidth="1"/>
    <col min="15383" max="15383" width="1.7109375" customWidth="1"/>
    <col min="15384" max="15384" width="4.140625" customWidth="1"/>
    <col min="15385" max="15385" width="0.85546875" customWidth="1"/>
    <col min="15386" max="15386" width="4.140625" customWidth="1"/>
    <col min="15617" max="15617" width="14" customWidth="1"/>
    <col min="15618" max="15618" width="3" customWidth="1"/>
    <col min="15619" max="15619" width="18.7109375" customWidth="1"/>
    <col min="15620" max="15630" width="2.28515625" customWidth="1"/>
    <col min="15631" max="15631" width="18.85546875" customWidth="1"/>
    <col min="15632" max="15632" width="4" customWidth="1"/>
    <col min="15633" max="15633" width="1.42578125" customWidth="1"/>
    <col min="15634" max="15634" width="4" customWidth="1"/>
    <col min="15635" max="15635" width="1.7109375" customWidth="1"/>
    <col min="15636" max="15636" width="4.140625" customWidth="1"/>
    <col min="15637" max="15637" width="0.85546875" customWidth="1"/>
    <col min="15638" max="15638" width="4.140625" customWidth="1"/>
    <col min="15639" max="15639" width="1.7109375" customWidth="1"/>
    <col min="15640" max="15640" width="4.140625" customWidth="1"/>
    <col min="15641" max="15641" width="0.85546875" customWidth="1"/>
    <col min="15642" max="15642" width="4.140625" customWidth="1"/>
    <col min="15873" max="15873" width="14" customWidth="1"/>
    <col min="15874" max="15874" width="3" customWidth="1"/>
    <col min="15875" max="15875" width="18.7109375" customWidth="1"/>
    <col min="15876" max="15886" width="2.28515625" customWidth="1"/>
    <col min="15887" max="15887" width="18.85546875" customWidth="1"/>
    <col min="15888" max="15888" width="4" customWidth="1"/>
    <col min="15889" max="15889" width="1.42578125" customWidth="1"/>
    <col min="15890" max="15890" width="4" customWidth="1"/>
    <col min="15891" max="15891" width="1.7109375" customWidth="1"/>
    <col min="15892" max="15892" width="4.140625" customWidth="1"/>
    <col min="15893" max="15893" width="0.85546875" customWidth="1"/>
    <col min="15894" max="15894" width="4.140625" customWidth="1"/>
    <col min="15895" max="15895" width="1.7109375" customWidth="1"/>
    <col min="15896" max="15896" width="4.140625" customWidth="1"/>
    <col min="15897" max="15897" width="0.85546875" customWidth="1"/>
    <col min="15898" max="15898" width="4.140625" customWidth="1"/>
    <col min="16129" max="16129" width="14" customWidth="1"/>
    <col min="16130" max="16130" width="3" customWidth="1"/>
    <col min="16131" max="16131" width="18.7109375" customWidth="1"/>
    <col min="16132" max="16142" width="2.28515625" customWidth="1"/>
    <col min="16143" max="16143" width="18.85546875" customWidth="1"/>
    <col min="16144" max="16144" width="4" customWidth="1"/>
    <col min="16145" max="16145" width="1.42578125" customWidth="1"/>
    <col min="16146" max="16146" width="4" customWidth="1"/>
    <col min="16147" max="16147" width="1.7109375" customWidth="1"/>
    <col min="16148" max="16148" width="4.140625" customWidth="1"/>
    <col min="16149" max="16149" width="0.85546875" customWidth="1"/>
    <col min="16150" max="16150" width="4.140625" customWidth="1"/>
    <col min="16151" max="16151" width="1.7109375" customWidth="1"/>
    <col min="16152" max="16152" width="4.140625" customWidth="1"/>
    <col min="16153" max="16153" width="0.85546875" customWidth="1"/>
    <col min="16154" max="16154" width="4.140625" customWidth="1"/>
  </cols>
  <sheetData>
    <row r="1" spans="1:256" s="7" customFormat="1" x14ac:dyDescent="0.2">
      <c r="A1" s="34" t="s">
        <v>6</v>
      </c>
      <c r="B1" s="39"/>
      <c r="C1" s="369">
        <f>Spielplan!$C$30</f>
        <v>43274</v>
      </c>
      <c r="D1" s="370"/>
      <c r="E1" s="370"/>
      <c r="F1" s="370"/>
      <c r="G1" s="370"/>
      <c r="H1" s="370"/>
      <c r="I1" s="370"/>
      <c r="J1" s="370"/>
      <c r="K1" s="370"/>
      <c r="L1" s="370"/>
      <c r="M1" s="370"/>
      <c r="N1" s="370"/>
      <c r="P1" s="14"/>
      <c r="Q1" s="14"/>
      <c r="R1" s="14"/>
      <c r="S1" s="14"/>
      <c r="T1" s="14"/>
      <c r="U1" s="14"/>
      <c r="V1" s="14"/>
      <c r="W1" s="14"/>
      <c r="X1" s="14"/>
      <c r="Y1" s="14"/>
      <c r="Z1" s="14"/>
    </row>
    <row r="2" spans="1:256" s="7" customFormat="1" x14ac:dyDescent="0.2">
      <c r="A2" s="34" t="s">
        <v>8</v>
      </c>
      <c r="B2" s="39"/>
      <c r="C2" s="369" t="str">
        <f>Spielplan!$C$31</f>
        <v>10 Uhr</v>
      </c>
      <c r="D2" s="370"/>
      <c r="E2" s="370"/>
      <c r="F2" s="370"/>
      <c r="G2" s="370"/>
      <c r="H2" s="370"/>
      <c r="I2" s="370"/>
      <c r="J2" s="370"/>
      <c r="K2" s="370"/>
      <c r="L2" s="370"/>
      <c r="M2" s="370"/>
      <c r="N2" s="370"/>
      <c r="P2" s="14"/>
      <c r="Q2" s="14"/>
      <c r="R2" s="14"/>
      <c r="S2" s="14"/>
      <c r="T2" s="14"/>
      <c r="U2" s="14"/>
      <c r="V2" s="14"/>
      <c r="W2" s="14"/>
      <c r="X2" s="14"/>
      <c r="Y2" s="14"/>
      <c r="Z2" s="14"/>
    </row>
    <row r="3" spans="1:256" s="7" customFormat="1" x14ac:dyDescent="0.2">
      <c r="A3" s="34" t="s">
        <v>94</v>
      </c>
      <c r="B3" s="39"/>
      <c r="C3" s="369" t="str">
        <f>Spielplan!$C$32</f>
        <v>Grafenau</v>
      </c>
      <c r="D3" s="370"/>
      <c r="E3" s="370"/>
      <c r="F3" s="370"/>
      <c r="G3" s="370"/>
      <c r="H3" s="370"/>
      <c r="I3" s="370"/>
      <c r="J3" s="370"/>
      <c r="K3" s="370"/>
      <c r="L3" s="370"/>
      <c r="M3" s="370"/>
      <c r="N3" s="370"/>
      <c r="P3" s="14"/>
      <c r="Q3" s="14"/>
      <c r="R3" s="14"/>
      <c r="S3" s="14"/>
      <c r="T3" s="14"/>
      <c r="U3" s="14"/>
      <c r="V3" s="14"/>
      <c r="W3" s="14"/>
      <c r="X3" s="14"/>
      <c r="Y3" s="14"/>
      <c r="Z3" s="14"/>
    </row>
    <row r="4" spans="1:256" s="7" customFormat="1" x14ac:dyDescent="0.2">
      <c r="A4" s="34" t="s">
        <v>7</v>
      </c>
      <c r="B4" s="39"/>
      <c r="C4" s="3" t="s">
        <v>247</v>
      </c>
      <c r="D4" s="38"/>
      <c r="P4" s="14"/>
      <c r="Q4" s="14"/>
      <c r="R4" s="14"/>
      <c r="S4" s="14"/>
      <c r="T4" s="14"/>
      <c r="U4" s="14"/>
      <c r="V4" s="14"/>
      <c r="W4" s="14"/>
      <c r="X4" s="14"/>
      <c r="Y4" s="14"/>
      <c r="Z4" s="14"/>
    </row>
    <row r="5" spans="1:256" s="7" customFormat="1" x14ac:dyDescent="0.2">
      <c r="A5" s="34" t="s">
        <v>32</v>
      </c>
      <c r="C5" s="3" t="s">
        <v>252</v>
      </c>
      <c r="D5" s="38"/>
      <c r="P5" s="14"/>
      <c r="Q5" s="14"/>
      <c r="R5" s="14"/>
      <c r="S5" s="14"/>
      <c r="T5" s="14"/>
      <c r="U5" s="14"/>
      <c r="V5" s="14"/>
      <c r="W5" s="14"/>
      <c r="X5" s="14"/>
      <c r="Y5" s="14"/>
      <c r="Z5" s="14"/>
    </row>
    <row r="6" spans="1:256" s="7" customFormat="1" x14ac:dyDescent="0.2">
      <c r="A6" s="34" t="s">
        <v>33</v>
      </c>
      <c r="B6" s="39"/>
      <c r="C6" s="7" t="s">
        <v>103</v>
      </c>
      <c r="D6" s="38"/>
      <c r="P6" s="14"/>
      <c r="Q6" s="14"/>
      <c r="R6" s="14"/>
      <c r="S6" s="14"/>
      <c r="T6" s="14"/>
      <c r="U6" s="14"/>
      <c r="V6" s="14"/>
      <c r="W6" s="14"/>
      <c r="X6" s="14"/>
      <c r="Y6" s="14"/>
      <c r="Z6" s="14"/>
    </row>
    <row r="7" spans="1:256" s="7" customFormat="1" x14ac:dyDescent="0.2">
      <c r="A7" s="34" t="s">
        <v>34</v>
      </c>
      <c r="B7" s="39"/>
      <c r="C7" s="7" t="str">
        <f>Spielplan!$C$29</f>
        <v>BZM Mitte Vor</v>
      </c>
      <c r="D7" s="38"/>
      <c r="P7" s="14"/>
      <c r="Q7" s="14"/>
      <c r="R7" s="14"/>
      <c r="S7" s="14"/>
      <c r="T7" s="14"/>
      <c r="U7" s="14"/>
      <c r="V7" s="14"/>
      <c r="W7" s="14"/>
      <c r="X7" s="14"/>
      <c r="Y7" s="14"/>
      <c r="Z7" s="14"/>
    </row>
    <row r="8" spans="1:256" s="7" customFormat="1" x14ac:dyDescent="0.2">
      <c r="A8" s="34" t="s">
        <v>35</v>
      </c>
      <c r="B8" s="39"/>
      <c r="C8" s="34"/>
      <c r="D8" s="34"/>
      <c r="E8" s="34"/>
      <c r="F8" s="34"/>
      <c r="P8" s="14"/>
      <c r="Q8" s="14"/>
      <c r="R8" s="14"/>
      <c r="S8" s="14"/>
      <c r="T8" s="14"/>
      <c r="U8" s="34"/>
      <c r="V8" s="34"/>
      <c r="W8" s="14"/>
      <c r="X8" s="1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row>
    <row r="9" spans="1:256" s="7" customFormat="1" x14ac:dyDescent="0.2">
      <c r="A9" s="34" t="s">
        <v>11</v>
      </c>
      <c r="B9" s="39"/>
      <c r="C9" s="12" t="str">
        <f>Spielplan!$C$22</f>
        <v>TSV Malmsheim</v>
      </c>
      <c r="D9" s="38"/>
      <c r="P9" s="14"/>
      <c r="Q9" s="14"/>
      <c r="R9" s="14"/>
      <c r="S9" s="14"/>
      <c r="T9" s="14"/>
      <c r="U9" s="14"/>
      <c r="V9" s="14"/>
      <c r="W9" s="14"/>
      <c r="X9" s="14"/>
      <c r="Y9" s="14"/>
      <c r="Z9" s="14"/>
    </row>
    <row r="10" spans="1:256" s="7" customFormat="1" x14ac:dyDescent="0.2">
      <c r="A10" s="34" t="s">
        <v>94</v>
      </c>
      <c r="B10" s="39"/>
      <c r="C10" s="12" t="str">
        <f>Spielplan!$C$23</f>
        <v>TSV Malmsheim 2</v>
      </c>
      <c r="D10" s="38"/>
      <c r="P10" s="14"/>
      <c r="Q10" s="14"/>
      <c r="R10" s="14"/>
      <c r="S10" s="14"/>
      <c r="T10" s="14"/>
      <c r="U10" s="14"/>
      <c r="V10" s="14"/>
      <c r="W10" s="14"/>
      <c r="X10" s="14"/>
      <c r="Y10" s="14"/>
      <c r="Z10" s="14"/>
    </row>
    <row r="11" spans="1:256" s="7" customFormat="1" x14ac:dyDescent="0.2">
      <c r="A11" s="34"/>
      <c r="B11" s="39"/>
      <c r="C11" s="12" t="str">
        <f>Spielplan!$C$24</f>
        <v>TV Unterhaugstett 3</v>
      </c>
      <c r="D11" s="38"/>
      <c r="P11" s="14"/>
      <c r="Q11" s="14"/>
      <c r="R11" s="14"/>
      <c r="S11" s="14"/>
      <c r="T11" s="14"/>
      <c r="U11" s="14"/>
      <c r="V11" s="14"/>
      <c r="W11" s="14"/>
      <c r="X11" s="14"/>
      <c r="Y11" s="14"/>
      <c r="Z11" s="14"/>
    </row>
    <row r="12" spans="1:256" s="7" customFormat="1" x14ac:dyDescent="0.2">
      <c r="A12" s="34"/>
      <c r="B12" s="39"/>
      <c r="C12" s="12" t="str">
        <f>Spielplan!$C$25</f>
        <v>TV Unterhaugstett 2</v>
      </c>
      <c r="D12" s="38"/>
      <c r="P12" s="14"/>
      <c r="Q12" s="14"/>
      <c r="R12" s="14"/>
      <c r="S12" s="4"/>
      <c r="T12" s="4"/>
      <c r="U12" s="2"/>
      <c r="V12" s="4"/>
      <c r="W12" s="4"/>
      <c r="X12" s="4"/>
      <c r="Y12" s="2"/>
      <c r="Z12" s="4"/>
    </row>
    <row r="13" spans="1:256" s="7" customFormat="1" x14ac:dyDescent="0.2">
      <c r="A13" s="34"/>
      <c r="B13" s="39"/>
      <c r="C13" s="12" t="str">
        <f>Spielplan!$C$26</f>
        <v>TSV Grafenau</v>
      </c>
      <c r="D13" s="38"/>
      <c r="P13" s="14"/>
      <c r="Q13" s="14"/>
      <c r="R13" s="14"/>
      <c r="S13" s="4"/>
      <c r="T13" s="4"/>
      <c r="U13" s="2"/>
      <c r="V13" s="4"/>
      <c r="W13" s="4"/>
      <c r="X13" s="4"/>
      <c r="Y13" s="2"/>
      <c r="Z13" s="4"/>
    </row>
    <row r="14" spans="1:256" s="7" customFormat="1" x14ac:dyDescent="0.2">
      <c r="A14" s="34"/>
      <c r="B14" s="39"/>
      <c r="C14" s="12" t="str">
        <f>Spielplan!$C$27</f>
        <v>TSV Dennach 2</v>
      </c>
      <c r="D14" s="38"/>
      <c r="P14" s="14"/>
      <c r="Q14" s="14"/>
      <c r="R14" s="14"/>
      <c r="S14" s="4"/>
      <c r="T14" s="4"/>
      <c r="U14" s="2"/>
      <c r="V14" s="4"/>
      <c r="W14" s="4"/>
      <c r="X14" s="4"/>
      <c r="Y14" s="2"/>
      <c r="Z14" s="4"/>
    </row>
    <row r="15" spans="1:256" s="11" customFormat="1" x14ac:dyDescent="0.2">
      <c r="A15" s="364"/>
      <c r="B15" s="241"/>
      <c r="C15" s="329"/>
      <c r="D15" s="241"/>
      <c r="E15" s="8"/>
      <c r="F15" s="8"/>
      <c r="G15" s="8"/>
      <c r="H15" s="8"/>
      <c r="I15" s="8"/>
      <c r="J15" s="8"/>
      <c r="K15" s="8"/>
      <c r="L15" s="8"/>
      <c r="M15" s="8"/>
      <c r="N15" s="8"/>
      <c r="O15" s="8"/>
      <c r="P15" s="8"/>
      <c r="Q15" s="8"/>
      <c r="R15" s="8"/>
      <c r="S15" s="8"/>
      <c r="T15" s="8"/>
      <c r="U15" s="8"/>
      <c r="V15" s="8"/>
      <c r="W15" s="8"/>
      <c r="X15" s="8"/>
      <c r="Y15" s="8"/>
      <c r="Z15" s="8"/>
    </row>
    <row r="16" spans="1:256" s="3" customFormat="1" x14ac:dyDescent="0.2">
      <c r="A16" s="37" t="s">
        <v>0</v>
      </c>
      <c r="B16" s="39"/>
      <c r="C16" s="14" t="s">
        <v>1</v>
      </c>
      <c r="D16" s="39"/>
      <c r="E16" s="7" t="s">
        <v>2</v>
      </c>
      <c r="F16" s="14"/>
      <c r="G16" s="14"/>
      <c r="H16" s="14"/>
      <c r="I16" s="14"/>
      <c r="J16" s="14"/>
      <c r="K16" s="14"/>
      <c r="L16" s="14"/>
      <c r="M16" s="14"/>
      <c r="N16" s="14"/>
      <c r="O16" s="14" t="s">
        <v>3</v>
      </c>
      <c r="P16" s="2"/>
      <c r="Q16" s="14" t="s">
        <v>101</v>
      </c>
      <c r="R16" s="14"/>
      <c r="S16" s="4"/>
      <c r="T16" s="2"/>
      <c r="U16" s="14" t="s">
        <v>102</v>
      </c>
      <c r="V16" s="14"/>
      <c r="W16" s="4"/>
      <c r="X16" s="2"/>
      <c r="Y16" s="14" t="s">
        <v>4</v>
      </c>
      <c r="Z16" s="14"/>
    </row>
    <row r="17" spans="1:26" s="3" customFormat="1" x14ac:dyDescent="0.2">
      <c r="A17" s="36"/>
      <c r="B17" s="39" t="s">
        <v>88</v>
      </c>
      <c r="C17" s="14"/>
      <c r="D17" s="39"/>
      <c r="E17" s="14"/>
      <c r="F17" s="14"/>
      <c r="G17" s="14"/>
      <c r="H17" s="14"/>
      <c r="I17" s="14"/>
      <c r="J17" s="14"/>
      <c r="K17" s="14"/>
      <c r="L17" s="14"/>
      <c r="M17" s="14"/>
      <c r="N17" s="14"/>
      <c r="O17" s="14"/>
      <c r="P17" s="14"/>
      <c r="Q17" s="14"/>
      <c r="R17" s="14"/>
      <c r="S17" s="14"/>
      <c r="T17" s="14"/>
      <c r="U17" s="14"/>
      <c r="V17" s="14"/>
      <c r="W17" s="14"/>
      <c r="X17" s="14"/>
      <c r="Y17" s="14"/>
      <c r="Z17" s="14"/>
    </row>
    <row r="18" spans="1:26" s="5" customFormat="1" x14ac:dyDescent="0.2">
      <c r="A18" s="36" t="s">
        <v>242</v>
      </c>
      <c r="B18" s="65">
        <v>1</v>
      </c>
      <c r="C18" s="9" t="str">
        <f>T($C$9)</f>
        <v>TSV Malmsheim</v>
      </c>
      <c r="D18" s="15" t="s">
        <v>15</v>
      </c>
      <c r="E18" s="9" t="str">
        <f>T($C$10)</f>
        <v>TSV Malmsheim 2</v>
      </c>
      <c r="F18" s="9"/>
      <c r="G18" s="9"/>
      <c r="H18" s="9"/>
      <c r="I18" s="9"/>
      <c r="J18" s="9"/>
      <c r="K18" s="9"/>
      <c r="L18" s="9"/>
      <c r="M18" s="9"/>
      <c r="N18" s="9"/>
      <c r="O18" s="9" t="str">
        <f>T($C$13)</f>
        <v>TSV Grafenau</v>
      </c>
      <c r="P18" s="4"/>
      <c r="Q18" s="4" t="s">
        <v>5</v>
      </c>
      <c r="R18" s="4"/>
      <c r="S18" s="4"/>
      <c r="T18" s="4"/>
      <c r="U18" s="4" t="s">
        <v>5</v>
      </c>
      <c r="V18" s="4"/>
      <c r="W18" s="4"/>
      <c r="X18" s="4"/>
      <c r="Y18" s="4" t="s">
        <v>5</v>
      </c>
      <c r="Z18" s="4"/>
    </row>
    <row r="19" spans="1:26" s="5" customFormat="1" x14ac:dyDescent="0.2">
      <c r="A19" s="36"/>
      <c r="B19" s="65">
        <v>2</v>
      </c>
      <c r="C19" s="9" t="str">
        <f>T($C$11)</f>
        <v>TV Unterhaugstett 3</v>
      </c>
      <c r="D19" s="15" t="s">
        <v>15</v>
      </c>
      <c r="E19" s="9" t="str">
        <f>T($C$12)</f>
        <v>TV Unterhaugstett 2</v>
      </c>
      <c r="F19" s="9"/>
      <c r="G19" s="9"/>
      <c r="H19" s="9"/>
      <c r="I19" s="9"/>
      <c r="J19" s="9"/>
      <c r="K19" s="9"/>
      <c r="L19" s="9"/>
      <c r="M19" s="9"/>
      <c r="N19" s="9"/>
      <c r="O19" s="320" t="str">
        <f>T($C$14)</f>
        <v>TSV Dennach 2</v>
      </c>
      <c r="P19" s="4"/>
      <c r="Q19" s="4" t="s">
        <v>5</v>
      </c>
      <c r="R19" s="4"/>
      <c r="S19" s="4"/>
      <c r="T19" s="4"/>
      <c r="U19" s="4" t="s">
        <v>5</v>
      </c>
      <c r="V19" s="4"/>
      <c r="W19" s="4"/>
      <c r="X19" s="4"/>
      <c r="Y19" s="4" t="s">
        <v>5</v>
      </c>
      <c r="Z19" s="4"/>
    </row>
    <row r="20" spans="1:26" s="5" customFormat="1" x14ac:dyDescent="0.2">
      <c r="A20" s="36"/>
      <c r="B20" s="65"/>
      <c r="C20" s="9"/>
      <c r="D20" s="15"/>
      <c r="E20" s="9"/>
      <c r="F20" s="9"/>
      <c r="G20" s="9"/>
      <c r="H20" s="9"/>
      <c r="I20" s="9"/>
      <c r="J20" s="9"/>
      <c r="K20" s="9"/>
      <c r="L20" s="9"/>
      <c r="M20" s="9"/>
      <c r="N20" s="9"/>
      <c r="O20" s="9"/>
      <c r="P20" s="4"/>
      <c r="Q20" s="4"/>
      <c r="R20" s="4"/>
      <c r="S20" s="4"/>
      <c r="T20" s="4"/>
      <c r="U20" s="2"/>
      <c r="V20" s="4"/>
      <c r="W20" s="4"/>
      <c r="X20" s="4"/>
      <c r="Y20" s="2"/>
      <c r="Z20" s="4"/>
    </row>
    <row r="21" spans="1:26" s="5" customFormat="1" x14ac:dyDescent="0.2">
      <c r="A21" s="36"/>
      <c r="B21" s="65" t="s">
        <v>89</v>
      </c>
      <c r="C21" s="9" t="str">
        <f>T($C$13)</f>
        <v>TSV Grafenau</v>
      </c>
      <c r="D21" s="15" t="s">
        <v>15</v>
      </c>
      <c r="E21" s="9" t="str">
        <f>T($C$14)</f>
        <v>TSV Dennach 2</v>
      </c>
      <c r="F21" s="9"/>
      <c r="G21" s="9"/>
      <c r="H21" s="9"/>
      <c r="I21" s="9"/>
      <c r="J21" s="9"/>
      <c r="K21" s="9"/>
      <c r="L21" s="9"/>
      <c r="M21" s="9"/>
      <c r="N21" s="9"/>
      <c r="O21" s="9" t="str">
        <f>T($C$10)</f>
        <v>TSV Malmsheim 2</v>
      </c>
      <c r="P21" s="4"/>
      <c r="Q21" s="4" t="s">
        <v>5</v>
      </c>
      <c r="R21" s="4"/>
      <c r="S21" s="4"/>
      <c r="T21" s="4"/>
      <c r="U21" s="4" t="s">
        <v>5</v>
      </c>
      <c r="V21" s="4"/>
      <c r="W21" s="4"/>
      <c r="X21" s="4"/>
      <c r="Y21" s="4" t="s">
        <v>5</v>
      </c>
      <c r="Z21" s="4"/>
    </row>
    <row r="22" spans="1:26" s="5" customFormat="1" x14ac:dyDescent="0.2">
      <c r="A22"/>
      <c r="B22" s="65" t="s">
        <v>90</v>
      </c>
      <c r="C22" s="9" t="str">
        <f>T($C$9)</f>
        <v>TSV Malmsheim</v>
      </c>
      <c r="D22" s="15" t="s">
        <v>15</v>
      </c>
      <c r="E22" s="9" t="str">
        <f>T($C$11)</f>
        <v>TV Unterhaugstett 3</v>
      </c>
      <c r="F22" s="9"/>
      <c r="G22" s="9"/>
      <c r="H22" s="9"/>
      <c r="I22" s="9"/>
      <c r="J22" s="9"/>
      <c r="K22" s="9"/>
      <c r="L22" s="9"/>
      <c r="M22" s="9"/>
      <c r="N22" s="9"/>
      <c r="O22" s="319" t="str">
        <f>T($C$12)</f>
        <v>TV Unterhaugstett 2</v>
      </c>
      <c r="P22" s="4"/>
      <c r="Q22" s="4" t="s">
        <v>5</v>
      </c>
      <c r="R22" s="4"/>
      <c r="S22" s="4"/>
      <c r="T22" s="4"/>
      <c r="U22" s="4" t="s">
        <v>5</v>
      </c>
      <c r="V22" s="4"/>
      <c r="W22" s="4"/>
      <c r="X22" s="4"/>
      <c r="Y22" s="4" t="s">
        <v>5</v>
      </c>
      <c r="Z22" s="4"/>
    </row>
    <row r="23" spans="1:26" s="5" customFormat="1" x14ac:dyDescent="0.2">
      <c r="A23"/>
      <c r="B23" s="66"/>
      <c r="C23" s="9"/>
      <c r="D23" s="15"/>
      <c r="E23" s="9"/>
      <c r="F23" s="9"/>
      <c r="G23" s="9"/>
      <c r="H23" s="9"/>
      <c r="I23" s="9"/>
      <c r="J23" s="9"/>
      <c r="K23" s="9"/>
      <c r="L23" s="9"/>
      <c r="M23" s="9"/>
      <c r="N23" s="9"/>
      <c r="O23" s="9"/>
      <c r="P23" s="4"/>
      <c r="Q23" s="4"/>
      <c r="R23" s="4"/>
      <c r="S23" s="4"/>
      <c r="T23" s="4"/>
      <c r="U23" s="2"/>
      <c r="V23" s="4"/>
      <c r="W23" s="4"/>
      <c r="X23" s="4"/>
      <c r="Y23" s="2"/>
      <c r="Z23" s="4"/>
    </row>
    <row r="24" spans="1:26" s="5" customFormat="1" x14ac:dyDescent="0.2">
      <c r="A24" s="36"/>
      <c r="B24" s="65" t="s">
        <v>89</v>
      </c>
      <c r="C24" s="9" t="str">
        <f>T($C$14)</f>
        <v>TSV Dennach 2</v>
      </c>
      <c r="D24" s="15" t="s">
        <v>15</v>
      </c>
      <c r="E24" s="9" t="str">
        <f>T($C$12)</f>
        <v>TV Unterhaugstett 2</v>
      </c>
      <c r="F24" s="9"/>
      <c r="G24" s="9"/>
      <c r="H24" s="9"/>
      <c r="I24" s="9"/>
      <c r="J24" s="9"/>
      <c r="K24" s="9"/>
      <c r="L24" s="9"/>
      <c r="M24" s="9"/>
      <c r="N24" s="9"/>
      <c r="O24" s="319" t="str">
        <f>T($C$9)</f>
        <v>TSV Malmsheim</v>
      </c>
      <c r="P24" s="4"/>
      <c r="Q24" s="4" t="s">
        <v>5</v>
      </c>
      <c r="R24" s="4"/>
      <c r="S24" s="4"/>
      <c r="T24" s="4"/>
      <c r="U24" s="4" t="s">
        <v>5</v>
      </c>
      <c r="V24" s="4"/>
      <c r="W24" s="4"/>
      <c r="X24" s="4"/>
      <c r="Y24" s="4" t="s">
        <v>5</v>
      </c>
      <c r="Z24" s="4"/>
    </row>
    <row r="25" spans="1:26" s="5" customFormat="1" x14ac:dyDescent="0.2">
      <c r="A25" s="36"/>
      <c r="B25" s="65" t="s">
        <v>90</v>
      </c>
      <c r="C25" s="9" t="str">
        <f>T($C$10)</f>
        <v>TSV Malmsheim 2</v>
      </c>
      <c r="D25" s="15" t="s">
        <v>15</v>
      </c>
      <c r="E25" s="9" t="str">
        <f>T($C$13)</f>
        <v>TSV Grafenau</v>
      </c>
      <c r="F25" s="9"/>
      <c r="G25" s="9"/>
      <c r="H25" s="9"/>
      <c r="I25" s="9"/>
      <c r="J25" s="9"/>
      <c r="K25" s="9"/>
      <c r="L25" s="9"/>
      <c r="M25" s="9"/>
      <c r="N25" s="9"/>
      <c r="O25" s="9" t="str">
        <f>T($C$11)</f>
        <v>TV Unterhaugstett 3</v>
      </c>
      <c r="P25" s="4"/>
      <c r="Q25" s="4" t="s">
        <v>5</v>
      </c>
      <c r="R25" s="4"/>
      <c r="S25" s="4"/>
      <c r="T25" s="4"/>
      <c r="U25" s="4" t="s">
        <v>5</v>
      </c>
      <c r="V25" s="4"/>
      <c r="W25" s="4"/>
      <c r="X25" s="4"/>
      <c r="Y25" s="4" t="s">
        <v>5</v>
      </c>
      <c r="Z25" s="4"/>
    </row>
    <row r="27" spans="1:26" x14ac:dyDescent="0.2">
      <c r="A27" s="36"/>
      <c r="B27" s="65" t="s">
        <v>89</v>
      </c>
      <c r="C27" s="319" t="str">
        <f>T($C$14)</f>
        <v>TSV Dennach 2</v>
      </c>
      <c r="D27" s="15" t="s">
        <v>15</v>
      </c>
      <c r="E27" s="319" t="str">
        <f>T($C$9)</f>
        <v>TSV Malmsheim</v>
      </c>
      <c r="F27" s="319"/>
      <c r="G27" s="319"/>
      <c r="H27" s="319"/>
      <c r="I27" s="319"/>
      <c r="J27" s="319"/>
      <c r="K27" s="319"/>
      <c r="L27" s="319"/>
      <c r="M27" s="319"/>
      <c r="N27" s="319"/>
      <c r="O27" s="319" t="str">
        <f>T($C$12)</f>
        <v>TV Unterhaugstett 2</v>
      </c>
      <c r="P27" s="4"/>
      <c r="Q27" s="4" t="s">
        <v>5</v>
      </c>
      <c r="R27" s="4"/>
      <c r="S27" s="4"/>
      <c r="T27" s="4"/>
      <c r="U27" s="4" t="s">
        <v>5</v>
      </c>
      <c r="V27" s="4"/>
      <c r="W27" s="4"/>
      <c r="X27" s="4"/>
      <c r="Y27" s="4" t="s">
        <v>5</v>
      </c>
      <c r="Z27" s="4"/>
    </row>
    <row r="28" spans="1:26" s="5" customFormat="1" x14ac:dyDescent="0.2">
      <c r="A28" s="36"/>
      <c r="B28" s="65" t="s">
        <v>90</v>
      </c>
      <c r="C28" s="9" t="str">
        <f>T($C$10)</f>
        <v>TSV Malmsheim 2</v>
      </c>
      <c r="D28" s="15" t="s">
        <v>15</v>
      </c>
      <c r="E28" s="9" t="str">
        <f>T($C$11)</f>
        <v>TV Unterhaugstett 3</v>
      </c>
      <c r="F28" s="9"/>
      <c r="G28" s="9"/>
      <c r="H28" s="9"/>
      <c r="I28" s="9"/>
      <c r="J28" s="9"/>
      <c r="K28" s="9"/>
      <c r="L28" s="9"/>
      <c r="M28" s="9"/>
      <c r="N28" s="9"/>
      <c r="O28" s="9" t="str">
        <f>T($C$13)</f>
        <v>TSV Grafenau</v>
      </c>
      <c r="P28" s="4"/>
      <c r="Q28" s="4" t="s">
        <v>5</v>
      </c>
      <c r="R28" s="4"/>
      <c r="S28" s="4"/>
      <c r="T28" s="4"/>
      <c r="U28" s="4" t="s">
        <v>5</v>
      </c>
      <c r="V28" s="4"/>
      <c r="W28" s="4"/>
      <c r="X28" s="4"/>
      <c r="Y28" s="4" t="s">
        <v>5</v>
      </c>
      <c r="Z28" s="4"/>
    </row>
    <row r="29" spans="1:26" s="5" customFormat="1" x14ac:dyDescent="0.2">
      <c r="A29" s="36"/>
      <c r="B29" s="65"/>
      <c r="C29" s="9"/>
      <c r="D29" s="15"/>
      <c r="E29" s="9"/>
      <c r="F29" s="9"/>
      <c r="G29" s="9"/>
      <c r="H29" s="9"/>
      <c r="I29" s="9"/>
      <c r="J29" s="9"/>
      <c r="K29" s="9"/>
      <c r="L29" s="9"/>
      <c r="M29" s="9"/>
      <c r="N29" s="9"/>
      <c r="O29" s="9"/>
      <c r="P29" s="4"/>
      <c r="Q29" s="4"/>
      <c r="R29" s="4"/>
      <c r="S29" s="4"/>
      <c r="T29" s="4"/>
      <c r="U29" s="2"/>
      <c r="V29" s="4"/>
      <c r="W29" s="4"/>
      <c r="X29" s="4"/>
      <c r="Y29" s="2"/>
      <c r="Z29" s="4"/>
    </row>
    <row r="30" spans="1:26" x14ac:dyDescent="0.2">
      <c r="A30" s="36"/>
      <c r="B30" s="65" t="s">
        <v>89</v>
      </c>
      <c r="C30" s="319" t="str">
        <f>T($C$12)</f>
        <v>TV Unterhaugstett 2</v>
      </c>
      <c r="D30" s="15" t="s">
        <v>15</v>
      </c>
      <c r="E30" s="319" t="str">
        <f>T($C$13)</f>
        <v>TSV Grafenau</v>
      </c>
      <c r="F30" s="319"/>
      <c r="G30" s="319"/>
      <c r="H30" s="319"/>
      <c r="I30" s="319"/>
      <c r="J30" s="319"/>
      <c r="K30" s="319"/>
      <c r="L30" s="319"/>
      <c r="M30" s="319"/>
      <c r="N30" s="319"/>
      <c r="O30" s="319" t="str">
        <f>T($C$9)</f>
        <v>TSV Malmsheim</v>
      </c>
      <c r="P30" s="4"/>
      <c r="Q30" s="4" t="s">
        <v>5</v>
      </c>
      <c r="R30" s="4"/>
      <c r="S30" s="4"/>
      <c r="T30" s="4"/>
      <c r="U30" s="4" t="s">
        <v>5</v>
      </c>
      <c r="V30" s="4"/>
      <c r="W30" s="4"/>
      <c r="X30" s="4"/>
      <c r="Y30" s="4" t="s">
        <v>5</v>
      </c>
      <c r="Z30" s="4"/>
    </row>
    <row r="31" spans="1:26" s="4" customFormat="1" x14ac:dyDescent="0.2">
      <c r="A31" s="36"/>
      <c r="B31" s="65" t="s">
        <v>90</v>
      </c>
      <c r="C31" s="9" t="str">
        <f>T($C$11)</f>
        <v>TV Unterhaugstett 3</v>
      </c>
      <c r="D31" s="15" t="s">
        <v>15</v>
      </c>
      <c r="E31" s="9" t="str">
        <f>T($C$14)</f>
        <v>TSV Dennach 2</v>
      </c>
      <c r="F31" s="9"/>
      <c r="G31" s="9"/>
      <c r="H31" s="9"/>
      <c r="I31" s="9"/>
      <c r="J31" s="9"/>
      <c r="K31" s="9"/>
      <c r="L31" s="9"/>
      <c r="M31" s="9"/>
      <c r="N31" s="9"/>
      <c r="O31" s="9" t="str">
        <f>T($C$10)</f>
        <v>TSV Malmsheim 2</v>
      </c>
      <c r="Q31" s="4" t="s">
        <v>5</v>
      </c>
      <c r="U31" s="4" t="s">
        <v>5</v>
      </c>
      <c r="Y31" s="4" t="s">
        <v>5</v>
      </c>
    </row>
    <row r="32" spans="1:26" s="4" customFormat="1" x14ac:dyDescent="0.2">
      <c r="A32" s="36"/>
      <c r="B32" s="65"/>
      <c r="C32" s="9"/>
      <c r="D32" s="15"/>
      <c r="E32" s="9"/>
      <c r="F32" s="9"/>
      <c r="G32" s="9"/>
      <c r="H32" s="9"/>
      <c r="I32" s="9"/>
      <c r="J32" s="9"/>
      <c r="K32" s="9"/>
      <c r="L32" s="9"/>
      <c r="M32" s="9"/>
      <c r="N32" s="9"/>
      <c r="O32" s="9"/>
      <c r="U32" s="2"/>
      <c r="Y32" s="2"/>
    </row>
    <row r="33" spans="1:26" s="3" customFormat="1" x14ac:dyDescent="0.2">
      <c r="A33" s="36"/>
      <c r="B33" s="65" t="s">
        <v>89</v>
      </c>
      <c r="C33" s="9" t="str">
        <f>T($C$13)</f>
        <v>TSV Grafenau</v>
      </c>
      <c r="D33" s="15" t="s">
        <v>15</v>
      </c>
      <c r="E33" s="9" t="str">
        <f>T($C$9)</f>
        <v>TSV Malmsheim</v>
      </c>
      <c r="F33" s="9"/>
      <c r="G33" s="9"/>
      <c r="H33" s="9"/>
      <c r="I33" s="9"/>
      <c r="J33" s="9"/>
      <c r="K33" s="9"/>
      <c r="L33" s="9"/>
      <c r="M33" s="9"/>
      <c r="N33" s="9"/>
      <c r="O33" s="9" t="str">
        <f>T($C$11)</f>
        <v>TV Unterhaugstett 3</v>
      </c>
      <c r="P33" s="4"/>
      <c r="Q33" s="4" t="s">
        <v>5</v>
      </c>
      <c r="R33" s="4"/>
      <c r="S33" s="4"/>
      <c r="T33" s="4"/>
      <c r="U33" s="4" t="s">
        <v>5</v>
      </c>
      <c r="V33" s="4"/>
      <c r="W33" s="4"/>
      <c r="X33" s="4"/>
      <c r="Y33" s="4" t="s">
        <v>5</v>
      </c>
      <c r="Z33" s="4"/>
    </row>
    <row r="34" spans="1:26" x14ac:dyDescent="0.2">
      <c r="A34" s="36"/>
      <c r="B34" s="65" t="s">
        <v>90</v>
      </c>
      <c r="C34" s="319" t="str">
        <f>T($C$12)</f>
        <v>TV Unterhaugstett 2</v>
      </c>
      <c r="D34" s="15" t="s">
        <v>15</v>
      </c>
      <c r="E34" s="319" t="str">
        <f>T($C$10)</f>
        <v>TSV Malmsheim 2</v>
      </c>
      <c r="F34" s="319"/>
      <c r="G34" s="319"/>
      <c r="H34" s="319"/>
      <c r="I34" s="319"/>
      <c r="J34" s="319"/>
      <c r="K34" s="319"/>
      <c r="L34" s="319"/>
      <c r="M34" s="319"/>
      <c r="N34" s="319"/>
      <c r="O34" s="319" t="str">
        <f>T($C$14)</f>
        <v>TSV Dennach 2</v>
      </c>
      <c r="P34" s="4"/>
      <c r="Q34" s="4" t="s">
        <v>5</v>
      </c>
      <c r="R34" s="4"/>
      <c r="S34" s="4"/>
      <c r="T34" s="4"/>
      <c r="U34" s="4" t="s">
        <v>5</v>
      </c>
      <c r="V34" s="4"/>
      <c r="W34" s="4"/>
      <c r="X34" s="4"/>
      <c r="Y34" s="4" t="s">
        <v>5</v>
      </c>
      <c r="Z34" s="4"/>
    </row>
    <row r="36" spans="1:26" x14ac:dyDescent="0.2">
      <c r="A36" s="36"/>
      <c r="B36" s="65" t="s">
        <v>89</v>
      </c>
      <c r="C36" s="319" t="str">
        <f>T($C$13)</f>
        <v>TSV Grafenau</v>
      </c>
      <c r="D36" s="15" t="s">
        <v>15</v>
      </c>
      <c r="E36" s="319" t="str">
        <f>T($C$11)</f>
        <v>TV Unterhaugstett 3</v>
      </c>
      <c r="F36" s="319"/>
      <c r="G36" s="319"/>
      <c r="H36" s="319"/>
      <c r="I36" s="319"/>
      <c r="J36" s="319"/>
      <c r="K36" s="319"/>
      <c r="L36" s="319"/>
      <c r="M36" s="319"/>
      <c r="N36" s="319"/>
      <c r="O36" s="319" t="str">
        <f>T($C$9)</f>
        <v>TSV Malmsheim</v>
      </c>
      <c r="P36" s="4"/>
      <c r="Q36" s="4" t="s">
        <v>5</v>
      </c>
      <c r="R36" s="4"/>
      <c r="S36" s="4"/>
      <c r="T36" s="4"/>
      <c r="U36" s="4" t="s">
        <v>5</v>
      </c>
      <c r="V36" s="4"/>
      <c r="W36" s="4"/>
      <c r="X36" s="4"/>
      <c r="Y36" s="4" t="s">
        <v>5</v>
      </c>
      <c r="Z36" s="4"/>
    </row>
    <row r="37" spans="1:26" x14ac:dyDescent="0.2">
      <c r="A37" s="36"/>
      <c r="B37" s="65" t="s">
        <v>90</v>
      </c>
      <c r="C37" s="319" t="str">
        <f>T($C$10)</f>
        <v>TSV Malmsheim 2</v>
      </c>
      <c r="D37" s="15" t="s">
        <v>15</v>
      </c>
      <c r="E37" s="319" t="str">
        <f>T($C$14)</f>
        <v>TSV Dennach 2</v>
      </c>
      <c r="F37" s="319"/>
      <c r="G37" s="319"/>
      <c r="H37" s="319"/>
      <c r="I37" s="319"/>
      <c r="J37" s="319"/>
      <c r="K37" s="319"/>
      <c r="L37" s="319"/>
      <c r="M37" s="319"/>
      <c r="N37" s="319"/>
      <c r="O37" s="319" t="str">
        <f>T($C$12)</f>
        <v>TV Unterhaugstett 2</v>
      </c>
      <c r="P37" s="4"/>
      <c r="Q37" s="4" t="s">
        <v>5</v>
      </c>
      <c r="R37" s="4"/>
      <c r="S37" s="4"/>
      <c r="T37" s="4"/>
      <c r="U37" s="4" t="s">
        <v>5</v>
      </c>
      <c r="V37" s="4"/>
      <c r="W37" s="4"/>
      <c r="X37" s="4"/>
      <c r="Y37" s="4" t="s">
        <v>5</v>
      </c>
      <c r="Z37" s="4"/>
    </row>
    <row r="38" spans="1:26" x14ac:dyDescent="0.2">
      <c r="A38" s="36"/>
      <c r="B38" s="65"/>
      <c r="C38" s="319"/>
      <c r="D38" s="15"/>
      <c r="E38" s="319"/>
      <c r="F38" s="319"/>
      <c r="G38" s="319"/>
      <c r="H38" s="319"/>
      <c r="I38" s="319"/>
      <c r="J38" s="319"/>
      <c r="K38" s="319"/>
      <c r="L38" s="319"/>
      <c r="M38" s="319"/>
      <c r="N38" s="319"/>
      <c r="O38" s="319"/>
      <c r="Q38" s="4"/>
      <c r="S38" s="4"/>
      <c r="T38" s="4"/>
      <c r="V38" s="4"/>
      <c r="W38" s="4"/>
      <c r="X38" s="4"/>
      <c r="Z38" s="4"/>
    </row>
    <row r="39" spans="1:26" s="5" customFormat="1" x14ac:dyDescent="0.2">
      <c r="A39" s="36"/>
      <c r="B39" s="65" t="s">
        <v>89</v>
      </c>
      <c r="C39" s="9" t="str">
        <f>T($C$12)</f>
        <v>TV Unterhaugstett 2</v>
      </c>
      <c r="D39" s="15" t="s">
        <v>15</v>
      </c>
      <c r="E39" s="9" t="str">
        <f>T($C$9)</f>
        <v>TSV Malmsheim</v>
      </c>
      <c r="F39" s="9"/>
      <c r="G39" s="9"/>
      <c r="H39" s="9"/>
      <c r="I39" s="9"/>
      <c r="J39" s="9"/>
      <c r="K39" s="9"/>
      <c r="L39" s="9"/>
      <c r="M39" s="9"/>
      <c r="N39" s="9"/>
      <c r="O39" s="9" t="str">
        <f>T($C$10)</f>
        <v>TSV Malmsheim 2</v>
      </c>
      <c r="P39" s="4"/>
      <c r="Q39" s="4" t="s">
        <v>5</v>
      </c>
      <c r="R39" s="4"/>
      <c r="S39" s="4"/>
      <c r="T39" s="4"/>
      <c r="U39" s="4" t="s">
        <v>5</v>
      </c>
      <c r="V39" s="4"/>
      <c r="W39" s="4"/>
      <c r="X39" s="4"/>
      <c r="Y39" s="4" t="s">
        <v>5</v>
      </c>
      <c r="Z39" s="4"/>
    </row>
    <row r="41" spans="1:26" x14ac:dyDescent="0.2">
      <c r="A41" s="36"/>
      <c r="B41" s="65"/>
      <c r="C41" s="319"/>
      <c r="D41" s="40"/>
      <c r="E41" s="319"/>
      <c r="F41" s="319"/>
      <c r="G41" s="319"/>
      <c r="H41" s="319"/>
      <c r="I41" s="319"/>
      <c r="J41" s="319"/>
      <c r="K41" s="319"/>
      <c r="L41" s="319"/>
      <c r="M41" s="319"/>
      <c r="N41" s="319"/>
      <c r="O41" s="319"/>
      <c r="S41" s="14"/>
      <c r="T41" s="4"/>
      <c r="V41" s="4"/>
      <c r="W41" s="14"/>
      <c r="X41" s="4"/>
      <c r="Z41" s="4"/>
    </row>
    <row r="42" spans="1:26" s="7" customFormat="1" x14ac:dyDescent="0.2">
      <c r="A42" s="34" t="s">
        <v>6</v>
      </c>
      <c r="B42" s="39"/>
      <c r="C42" s="369">
        <f>Spielplan!$C$34</f>
        <v>43288</v>
      </c>
      <c r="D42" s="370"/>
      <c r="E42" s="370"/>
      <c r="F42" s="370"/>
      <c r="G42" s="370"/>
      <c r="H42" s="370"/>
      <c r="I42" s="370"/>
      <c r="J42" s="370"/>
      <c r="K42" s="370"/>
      <c r="L42" s="370"/>
      <c r="M42" s="370"/>
      <c r="N42" s="370"/>
      <c r="O42" s="319"/>
      <c r="P42" s="14"/>
      <c r="Q42" s="14"/>
      <c r="R42" s="14"/>
      <c r="S42" s="14"/>
      <c r="T42" s="14"/>
      <c r="U42" s="14"/>
      <c r="V42" s="14"/>
      <c r="W42" s="14"/>
      <c r="X42" s="14"/>
      <c r="Y42" s="14"/>
      <c r="Z42" s="14"/>
    </row>
    <row r="43" spans="1:26" s="7" customFormat="1" x14ac:dyDescent="0.2">
      <c r="A43" s="34" t="s">
        <v>8</v>
      </c>
      <c r="B43" s="39"/>
      <c r="C43" s="369" t="str">
        <f>Spielplan!$C$35</f>
        <v>10 Uhr</v>
      </c>
      <c r="D43" s="370"/>
      <c r="E43" s="370"/>
      <c r="F43" s="370"/>
      <c r="G43" s="370"/>
      <c r="H43" s="370"/>
      <c r="I43" s="370"/>
      <c r="J43" s="370"/>
      <c r="K43" s="370"/>
      <c r="L43" s="370"/>
      <c r="M43" s="370"/>
      <c r="N43" s="370"/>
      <c r="P43" s="14"/>
      <c r="Q43" s="14"/>
      <c r="R43" s="14"/>
      <c r="S43" s="14"/>
      <c r="T43" s="14"/>
      <c r="U43" s="14"/>
      <c r="V43" s="14"/>
      <c r="W43" s="14"/>
      <c r="X43" s="14"/>
      <c r="Y43" s="14"/>
      <c r="Z43" s="14"/>
    </row>
    <row r="44" spans="1:26" s="7" customFormat="1" x14ac:dyDescent="0.2">
      <c r="A44" s="34" t="s">
        <v>94</v>
      </c>
      <c r="B44" s="39"/>
      <c r="C44" s="369" t="str">
        <f>Spielplan!$C$36</f>
        <v>Malmsheim</v>
      </c>
      <c r="D44" s="370"/>
      <c r="E44" s="370"/>
      <c r="F44" s="370"/>
      <c r="G44" s="370"/>
      <c r="H44" s="370"/>
      <c r="I44" s="370"/>
      <c r="J44" s="370"/>
      <c r="K44" s="370"/>
      <c r="L44" s="370"/>
      <c r="M44" s="370"/>
      <c r="N44" s="370"/>
      <c r="P44" s="14"/>
      <c r="Q44" s="14"/>
      <c r="R44" s="14"/>
      <c r="S44" s="14"/>
      <c r="T44" s="14"/>
      <c r="U44" s="14"/>
      <c r="V44" s="14"/>
      <c r="W44" s="14"/>
      <c r="X44" s="14"/>
      <c r="Y44" s="14"/>
      <c r="Z44" s="14"/>
    </row>
    <row r="45" spans="1:26" s="7" customFormat="1" x14ac:dyDescent="0.2">
      <c r="A45" s="34" t="s">
        <v>7</v>
      </c>
      <c r="B45" s="39"/>
      <c r="C45" s="3" t="s">
        <v>95</v>
      </c>
      <c r="D45" s="38"/>
      <c r="P45" s="14"/>
      <c r="Q45" s="14"/>
      <c r="R45" s="14"/>
      <c r="S45" s="14"/>
      <c r="T45" s="14"/>
      <c r="U45" s="14"/>
      <c r="V45" s="14"/>
      <c r="W45" s="14"/>
      <c r="X45" s="14"/>
      <c r="Y45" s="14"/>
      <c r="Z45" s="14"/>
    </row>
    <row r="46" spans="1:26" s="7" customFormat="1" x14ac:dyDescent="0.2">
      <c r="A46" s="34" t="s">
        <v>32</v>
      </c>
      <c r="B46" s="39"/>
      <c r="C46" s="369" t="s">
        <v>253</v>
      </c>
      <c r="D46" s="370"/>
      <c r="E46" s="370"/>
      <c r="F46" s="370"/>
      <c r="G46" s="370"/>
      <c r="H46" s="370"/>
      <c r="I46" s="370"/>
      <c r="J46" s="370"/>
      <c r="K46" s="370"/>
      <c r="L46" s="370"/>
      <c r="M46" s="370"/>
      <c r="N46" s="370"/>
      <c r="P46" s="14"/>
      <c r="Q46" s="14"/>
      <c r="R46" s="14"/>
      <c r="S46" s="14"/>
      <c r="T46" s="14"/>
      <c r="U46" s="14"/>
      <c r="V46" s="14"/>
      <c r="W46" s="14"/>
      <c r="X46" s="14"/>
      <c r="Y46" s="14"/>
      <c r="Z46" s="14"/>
    </row>
    <row r="47" spans="1:26" s="7" customFormat="1" x14ac:dyDescent="0.2">
      <c r="A47" s="34" t="s">
        <v>33</v>
      </c>
      <c r="B47" s="39"/>
      <c r="C47" s="7" t="s">
        <v>103</v>
      </c>
      <c r="D47" s="38"/>
      <c r="P47" s="14"/>
      <c r="Q47" s="14"/>
      <c r="R47" s="14"/>
      <c r="S47" s="14"/>
      <c r="T47" s="14"/>
      <c r="U47" s="14"/>
      <c r="V47" s="14"/>
      <c r="W47" s="14"/>
      <c r="X47" s="14"/>
      <c r="Y47" s="14"/>
      <c r="Z47" s="14"/>
    </row>
    <row r="48" spans="1:26" s="7" customFormat="1" x14ac:dyDescent="0.2">
      <c r="A48" s="34" t="s">
        <v>34</v>
      </c>
      <c r="B48" s="39"/>
      <c r="C48" s="7" t="str">
        <f>Spielplan!$C$33</f>
        <v>BZM Mitte Rück</v>
      </c>
      <c r="D48" s="38"/>
      <c r="P48" s="14"/>
      <c r="Q48" s="14"/>
      <c r="R48" s="14"/>
      <c r="S48" s="14"/>
      <c r="T48" s="14"/>
      <c r="U48" s="14"/>
      <c r="V48" s="14"/>
      <c r="W48" s="14"/>
      <c r="X48" s="14"/>
      <c r="Y48" s="14"/>
      <c r="Z48" s="14"/>
    </row>
    <row r="49" spans="1:26" s="3" customFormat="1" x14ac:dyDescent="0.2">
      <c r="A49" s="34" t="s">
        <v>35</v>
      </c>
      <c r="B49" s="39"/>
      <c r="C49" s="14"/>
      <c r="D49" s="39"/>
      <c r="E49" s="14"/>
      <c r="F49" s="14"/>
      <c r="G49" s="14"/>
      <c r="H49" s="14"/>
      <c r="I49" s="14"/>
      <c r="J49" s="14"/>
      <c r="K49" s="14"/>
      <c r="L49" s="14"/>
      <c r="M49" s="14"/>
      <c r="N49" s="14"/>
      <c r="O49" s="7"/>
      <c r="P49" s="14"/>
      <c r="Q49" s="14"/>
      <c r="R49" s="14"/>
      <c r="S49" s="14"/>
      <c r="T49" s="14"/>
      <c r="U49" s="2"/>
      <c r="V49" s="4"/>
      <c r="W49" s="14"/>
      <c r="X49" s="14"/>
      <c r="Y49" s="2"/>
      <c r="Z49" s="4"/>
    </row>
    <row r="50" spans="1:26" s="3" customFormat="1" x14ac:dyDescent="0.2">
      <c r="A50" s="36"/>
      <c r="B50" s="65"/>
      <c r="C50" s="329"/>
      <c r="D50" s="241"/>
      <c r="E50" s="8"/>
      <c r="F50" s="8"/>
      <c r="G50" s="8"/>
      <c r="H50" s="8"/>
      <c r="I50" s="8"/>
      <c r="J50" s="8"/>
      <c r="K50" s="8"/>
      <c r="L50" s="8"/>
      <c r="M50" s="8"/>
      <c r="N50" s="8"/>
      <c r="O50" s="8"/>
      <c r="P50" s="8"/>
      <c r="Q50" s="8"/>
      <c r="R50" s="8"/>
      <c r="S50" s="10"/>
      <c r="T50" s="10"/>
      <c r="U50" s="242"/>
      <c r="V50" s="10"/>
      <c r="W50" s="10"/>
      <c r="X50" s="10"/>
      <c r="Y50" s="242"/>
      <c r="Z50" s="10"/>
    </row>
    <row r="51" spans="1:26" s="3" customFormat="1" x14ac:dyDescent="0.2">
      <c r="A51" s="37" t="s">
        <v>0</v>
      </c>
      <c r="B51" s="39"/>
      <c r="C51" s="14" t="s">
        <v>1</v>
      </c>
      <c r="D51" s="39"/>
      <c r="E51" s="7" t="s">
        <v>2</v>
      </c>
      <c r="F51" s="14"/>
      <c r="G51" s="14"/>
      <c r="H51" s="14"/>
      <c r="I51" s="14"/>
      <c r="J51" s="14"/>
      <c r="K51" s="14"/>
      <c r="L51" s="14"/>
      <c r="M51" s="14"/>
      <c r="N51" s="14"/>
      <c r="O51" s="14" t="s">
        <v>3</v>
      </c>
      <c r="P51" s="2"/>
      <c r="Q51" s="14" t="s">
        <v>101</v>
      </c>
      <c r="R51" s="14"/>
      <c r="S51" s="4"/>
      <c r="T51" s="2"/>
      <c r="U51" s="14" t="s">
        <v>102</v>
      </c>
      <c r="V51" s="14"/>
      <c r="W51" s="4"/>
      <c r="X51" s="2"/>
      <c r="Y51" s="14" t="s">
        <v>4</v>
      </c>
      <c r="Z51" s="14"/>
    </row>
    <row r="52" spans="1:26" s="3" customFormat="1" x14ac:dyDescent="0.2">
      <c r="A52" s="36"/>
      <c r="B52" s="39" t="s">
        <v>88</v>
      </c>
      <c r="C52" s="14"/>
      <c r="D52" s="39"/>
      <c r="E52" s="14"/>
      <c r="F52" s="14"/>
      <c r="G52" s="14"/>
      <c r="H52" s="14"/>
      <c r="I52" s="14"/>
      <c r="J52" s="14"/>
      <c r="K52" s="14"/>
      <c r="L52" s="14"/>
      <c r="M52" s="14"/>
      <c r="N52" s="14"/>
      <c r="O52" s="14"/>
      <c r="P52" s="14"/>
      <c r="Q52" s="14"/>
      <c r="R52" s="14"/>
      <c r="S52" s="14"/>
      <c r="T52" s="14"/>
      <c r="U52" s="14"/>
      <c r="V52" s="14"/>
      <c r="W52" s="14"/>
      <c r="X52" s="14"/>
      <c r="Y52" s="14"/>
      <c r="Z52" s="14"/>
    </row>
    <row r="53" spans="1:26" s="5" customFormat="1" x14ac:dyDescent="0.2">
      <c r="A53" s="36" t="s">
        <v>242</v>
      </c>
      <c r="B53" s="65">
        <v>1</v>
      </c>
      <c r="C53" s="9" t="str">
        <f>T($C$10)</f>
        <v>TSV Malmsheim 2</v>
      </c>
      <c r="D53" s="15" t="s">
        <v>15</v>
      </c>
      <c r="E53" s="9" t="str">
        <f>T($C$9)</f>
        <v>TSV Malmsheim</v>
      </c>
      <c r="G53" s="9"/>
      <c r="H53" s="9"/>
      <c r="I53" s="9"/>
      <c r="J53" s="9"/>
      <c r="K53" s="9"/>
      <c r="L53" s="9"/>
      <c r="M53" s="9"/>
      <c r="N53" s="9"/>
      <c r="O53" s="9" t="str">
        <f>T($C$13)</f>
        <v>TSV Grafenau</v>
      </c>
      <c r="P53" s="4"/>
      <c r="Q53" s="4" t="s">
        <v>5</v>
      </c>
      <c r="R53" s="4"/>
      <c r="S53" s="4"/>
      <c r="T53" s="4"/>
      <c r="U53" s="4" t="s">
        <v>5</v>
      </c>
      <c r="V53" s="4"/>
      <c r="W53" s="4"/>
      <c r="X53" s="4" t="s">
        <v>126</v>
      </c>
      <c r="Y53" s="4" t="s">
        <v>5</v>
      </c>
      <c r="Z53" s="4" t="s">
        <v>126</v>
      </c>
    </row>
    <row r="54" spans="1:26" s="5" customFormat="1" x14ac:dyDescent="0.2">
      <c r="A54" s="36"/>
      <c r="B54" s="65">
        <v>2</v>
      </c>
      <c r="C54" s="9" t="str">
        <f>T($C$12)</f>
        <v>TV Unterhaugstett 2</v>
      </c>
      <c r="D54" s="15" t="s">
        <v>15</v>
      </c>
      <c r="E54" s="9" t="str">
        <f>T($C$11)</f>
        <v>TV Unterhaugstett 3</v>
      </c>
      <c r="G54" s="9"/>
      <c r="H54" s="9"/>
      <c r="I54" s="9"/>
      <c r="J54" s="9"/>
      <c r="K54" s="9"/>
      <c r="L54" s="9"/>
      <c r="M54" s="9"/>
      <c r="N54" s="9"/>
      <c r="O54" s="319" t="str">
        <f>T($C$14)</f>
        <v>TSV Dennach 2</v>
      </c>
      <c r="P54" s="4"/>
      <c r="Q54" s="4" t="s">
        <v>5</v>
      </c>
      <c r="R54" s="4"/>
      <c r="S54" s="4"/>
      <c r="T54" s="4"/>
      <c r="U54" s="4" t="s">
        <v>5</v>
      </c>
      <c r="V54" s="4"/>
      <c r="W54" s="4"/>
      <c r="X54" s="4" t="s">
        <v>126</v>
      </c>
      <c r="Y54" s="4" t="s">
        <v>5</v>
      </c>
      <c r="Z54" s="4" t="s">
        <v>126</v>
      </c>
    </row>
    <row r="55" spans="1:26" s="5" customFormat="1" x14ac:dyDescent="0.2">
      <c r="A55" s="36"/>
      <c r="B55" s="65"/>
      <c r="C55" s="9"/>
      <c r="D55" s="15"/>
      <c r="E55" s="9"/>
      <c r="G55" s="9"/>
      <c r="H55" s="9"/>
      <c r="I55" s="9"/>
      <c r="J55" s="9"/>
      <c r="K55" s="9"/>
      <c r="L55" s="9"/>
      <c r="M55" s="9"/>
      <c r="N55" s="9"/>
      <c r="O55" s="9"/>
      <c r="P55" s="4"/>
      <c r="Q55" s="4"/>
      <c r="R55" s="4"/>
      <c r="S55" s="4"/>
      <c r="T55" s="4"/>
      <c r="U55" s="2"/>
      <c r="V55" s="4"/>
      <c r="W55" s="4"/>
      <c r="X55" s="4"/>
      <c r="Y55" s="2"/>
      <c r="Z55" s="4"/>
    </row>
    <row r="56" spans="1:26" s="5" customFormat="1" x14ac:dyDescent="0.2">
      <c r="A56" s="36"/>
      <c r="B56" s="65" t="s">
        <v>89</v>
      </c>
      <c r="C56" s="9" t="str">
        <f>T($C$14)</f>
        <v>TSV Dennach 2</v>
      </c>
      <c r="D56" s="15" t="s">
        <v>15</v>
      </c>
      <c r="E56" s="9" t="str">
        <f>T($C$13)</f>
        <v>TSV Grafenau</v>
      </c>
      <c r="G56" s="9"/>
      <c r="H56" s="9"/>
      <c r="I56" s="9"/>
      <c r="J56" s="9"/>
      <c r="K56" s="9"/>
      <c r="L56" s="9"/>
      <c r="M56" s="9"/>
      <c r="N56" s="9"/>
      <c r="O56" s="9" t="str">
        <f>T($C$10)</f>
        <v>TSV Malmsheim 2</v>
      </c>
      <c r="P56" s="4"/>
      <c r="Q56" s="4" t="s">
        <v>5</v>
      </c>
      <c r="R56" s="4"/>
      <c r="S56" s="4"/>
      <c r="T56" s="4"/>
      <c r="U56" s="4" t="s">
        <v>5</v>
      </c>
      <c r="V56" s="4"/>
      <c r="W56" s="4"/>
      <c r="X56" s="4" t="s">
        <v>126</v>
      </c>
      <c r="Y56" s="4" t="s">
        <v>5</v>
      </c>
      <c r="Z56" s="4" t="s">
        <v>126</v>
      </c>
    </row>
    <row r="57" spans="1:26" s="5" customFormat="1" x14ac:dyDescent="0.2">
      <c r="A57"/>
      <c r="B57" s="65" t="s">
        <v>90</v>
      </c>
      <c r="C57" s="9" t="str">
        <f>T($C$11)</f>
        <v>TV Unterhaugstett 3</v>
      </c>
      <c r="D57" s="15" t="s">
        <v>15</v>
      </c>
      <c r="E57" s="9" t="str">
        <f>T($C$9)</f>
        <v>TSV Malmsheim</v>
      </c>
      <c r="G57" s="9"/>
      <c r="H57" s="9"/>
      <c r="I57" s="9"/>
      <c r="J57" s="9"/>
      <c r="K57" s="9"/>
      <c r="L57" s="9"/>
      <c r="M57" s="9"/>
      <c r="N57" s="9"/>
      <c r="O57" s="319" t="str">
        <f>T($C$12)</f>
        <v>TV Unterhaugstett 2</v>
      </c>
      <c r="P57" s="4"/>
      <c r="Q57" s="4" t="s">
        <v>5</v>
      </c>
      <c r="R57" s="4"/>
      <c r="S57" s="4"/>
      <c r="T57" s="4"/>
      <c r="U57" s="4" t="s">
        <v>5</v>
      </c>
      <c r="V57" s="4"/>
      <c r="W57" s="4"/>
      <c r="X57" s="4" t="s">
        <v>126</v>
      </c>
      <c r="Y57" s="4" t="s">
        <v>5</v>
      </c>
      <c r="Z57" s="4" t="s">
        <v>126</v>
      </c>
    </row>
    <row r="58" spans="1:26" s="5" customFormat="1" x14ac:dyDescent="0.2">
      <c r="A58"/>
      <c r="B58" s="66"/>
      <c r="C58" s="9"/>
      <c r="D58" s="15"/>
      <c r="E58" s="9"/>
      <c r="G58" s="9"/>
      <c r="H58" s="9"/>
      <c r="I58" s="9"/>
      <c r="J58" s="9"/>
      <c r="K58" s="9"/>
      <c r="L58" s="9"/>
      <c r="M58" s="9"/>
      <c r="N58" s="9"/>
      <c r="O58" s="9"/>
      <c r="P58" s="4"/>
      <c r="Q58" s="4"/>
      <c r="R58" s="4"/>
      <c r="S58" s="4"/>
      <c r="T58" s="4"/>
      <c r="U58" s="2"/>
      <c r="V58" s="4"/>
      <c r="W58" s="4"/>
      <c r="X58" s="4"/>
      <c r="Y58" s="2"/>
      <c r="Z58" s="4"/>
    </row>
    <row r="59" spans="1:26" s="5" customFormat="1" x14ac:dyDescent="0.2">
      <c r="A59" s="36"/>
      <c r="B59" s="65" t="s">
        <v>89</v>
      </c>
      <c r="C59" s="9" t="str">
        <f>T($C$12)</f>
        <v>TV Unterhaugstett 2</v>
      </c>
      <c r="D59" s="15" t="s">
        <v>15</v>
      </c>
      <c r="E59" s="9" t="str">
        <f>T($C$14)</f>
        <v>TSV Dennach 2</v>
      </c>
      <c r="G59" s="9"/>
      <c r="H59" s="9"/>
      <c r="I59" s="9"/>
      <c r="J59" s="9"/>
      <c r="K59" s="9"/>
      <c r="L59" s="9"/>
      <c r="M59" s="9"/>
      <c r="N59" s="9"/>
      <c r="O59" s="319" t="str">
        <f>T($C$9)</f>
        <v>TSV Malmsheim</v>
      </c>
      <c r="P59" s="4"/>
      <c r="Q59" s="4" t="s">
        <v>5</v>
      </c>
      <c r="R59" s="4"/>
      <c r="S59" s="4"/>
      <c r="T59" s="4"/>
      <c r="U59" s="4" t="s">
        <v>5</v>
      </c>
      <c r="V59" s="4"/>
      <c r="W59" s="4"/>
      <c r="X59" s="4" t="s">
        <v>126</v>
      </c>
      <c r="Y59" s="4" t="s">
        <v>5</v>
      </c>
      <c r="Z59" s="4" t="s">
        <v>126</v>
      </c>
    </row>
    <row r="60" spans="1:26" s="5" customFormat="1" x14ac:dyDescent="0.2">
      <c r="A60" s="36"/>
      <c r="B60" s="65" t="s">
        <v>90</v>
      </c>
      <c r="C60" s="9" t="str">
        <f>T($C$13)</f>
        <v>TSV Grafenau</v>
      </c>
      <c r="D60" s="15" t="s">
        <v>15</v>
      </c>
      <c r="E60" s="9" t="str">
        <f>T($C$10)</f>
        <v>TSV Malmsheim 2</v>
      </c>
      <c r="G60" s="9"/>
      <c r="H60" s="9"/>
      <c r="I60" s="9"/>
      <c r="J60" s="9"/>
      <c r="K60" s="9"/>
      <c r="L60" s="9"/>
      <c r="M60" s="9"/>
      <c r="N60" s="9"/>
      <c r="O60" s="9" t="str">
        <f>T($C$11)</f>
        <v>TV Unterhaugstett 3</v>
      </c>
      <c r="P60" s="4"/>
      <c r="Q60" s="4" t="s">
        <v>5</v>
      </c>
      <c r="R60" s="4"/>
      <c r="S60" s="4"/>
      <c r="T60" s="4"/>
      <c r="U60" s="4" t="s">
        <v>5</v>
      </c>
      <c r="V60" s="4"/>
      <c r="W60" s="4"/>
      <c r="X60" s="4" t="s">
        <v>126</v>
      </c>
      <c r="Y60" s="4" t="s">
        <v>5</v>
      </c>
      <c r="Z60" s="4" t="s">
        <v>126</v>
      </c>
    </row>
    <row r="62" spans="1:26" x14ac:dyDescent="0.2">
      <c r="A62" s="36"/>
      <c r="B62" s="65" t="s">
        <v>89</v>
      </c>
      <c r="C62" s="319" t="str">
        <f>T($C$9)</f>
        <v>TSV Malmsheim</v>
      </c>
      <c r="D62" s="15" t="s">
        <v>15</v>
      </c>
      <c r="E62" s="319" t="str">
        <f>T($C$14)</f>
        <v>TSV Dennach 2</v>
      </c>
      <c r="G62" s="319"/>
      <c r="H62" s="319"/>
      <c r="I62" s="319"/>
      <c r="J62" s="319"/>
      <c r="K62" s="319"/>
      <c r="L62" s="319"/>
      <c r="M62" s="319"/>
      <c r="N62" s="319"/>
      <c r="O62" s="319" t="str">
        <f>T($C$12)</f>
        <v>TV Unterhaugstett 2</v>
      </c>
      <c r="P62" s="4"/>
      <c r="Q62" s="4" t="s">
        <v>5</v>
      </c>
      <c r="R62" s="4"/>
      <c r="S62" s="4"/>
      <c r="T62" s="4"/>
      <c r="U62" s="4" t="s">
        <v>5</v>
      </c>
      <c r="V62" s="4"/>
      <c r="W62" s="4"/>
      <c r="X62" s="4" t="s">
        <v>126</v>
      </c>
      <c r="Y62" s="4" t="s">
        <v>5</v>
      </c>
      <c r="Z62" s="4" t="s">
        <v>126</v>
      </c>
    </row>
    <row r="63" spans="1:26" s="5" customFormat="1" x14ac:dyDescent="0.2">
      <c r="A63" s="36"/>
      <c r="B63" s="65" t="s">
        <v>90</v>
      </c>
      <c r="C63" s="9" t="str">
        <f>T($C$11)</f>
        <v>TV Unterhaugstett 3</v>
      </c>
      <c r="D63" s="15" t="s">
        <v>15</v>
      </c>
      <c r="E63" s="9" t="str">
        <f>T($C$10)</f>
        <v>TSV Malmsheim 2</v>
      </c>
      <c r="G63" s="9"/>
      <c r="H63" s="9"/>
      <c r="I63" s="9"/>
      <c r="J63" s="9"/>
      <c r="K63" s="9"/>
      <c r="L63" s="9"/>
      <c r="M63" s="9"/>
      <c r="N63" s="9"/>
      <c r="O63" s="9" t="str">
        <f>T($C$13)</f>
        <v>TSV Grafenau</v>
      </c>
      <c r="P63" s="4"/>
      <c r="Q63" s="4" t="s">
        <v>5</v>
      </c>
      <c r="R63" s="4"/>
      <c r="S63" s="4"/>
      <c r="T63" s="4"/>
      <c r="U63" s="4" t="s">
        <v>5</v>
      </c>
      <c r="V63" s="4"/>
      <c r="W63" s="4"/>
      <c r="X63" s="4" t="s">
        <v>126</v>
      </c>
      <c r="Y63" s="4" t="s">
        <v>5</v>
      </c>
      <c r="Z63" s="4" t="s">
        <v>126</v>
      </c>
    </row>
    <row r="64" spans="1:26" s="5" customFormat="1" x14ac:dyDescent="0.2">
      <c r="A64" s="36"/>
      <c r="B64" s="65"/>
      <c r="C64" s="9"/>
      <c r="D64" s="15"/>
      <c r="E64" s="9"/>
      <c r="G64" s="9"/>
      <c r="H64" s="9"/>
      <c r="I64" s="9"/>
      <c r="J64" s="9"/>
      <c r="K64" s="9"/>
      <c r="L64" s="9"/>
      <c r="M64" s="9"/>
      <c r="N64" s="9"/>
      <c r="O64" s="9"/>
      <c r="P64" s="4"/>
      <c r="Q64" s="4"/>
      <c r="R64" s="4"/>
      <c r="S64" s="4"/>
      <c r="T64" s="4"/>
      <c r="U64" s="2"/>
      <c r="V64" s="4"/>
      <c r="W64" s="4"/>
      <c r="X64" s="4"/>
      <c r="Y64" s="2"/>
      <c r="Z64" s="4"/>
    </row>
    <row r="65" spans="1:29" x14ac:dyDescent="0.2">
      <c r="A65" s="36"/>
      <c r="B65" s="65" t="s">
        <v>89</v>
      </c>
      <c r="C65" s="319" t="str">
        <f>T($C$13)</f>
        <v>TSV Grafenau</v>
      </c>
      <c r="D65" s="15" t="s">
        <v>15</v>
      </c>
      <c r="E65" s="319" t="str">
        <f>T($C$12)</f>
        <v>TV Unterhaugstett 2</v>
      </c>
      <c r="G65" s="319"/>
      <c r="H65" s="319"/>
      <c r="I65" s="319"/>
      <c r="J65" s="319"/>
      <c r="K65" s="319"/>
      <c r="L65" s="319"/>
      <c r="M65" s="319"/>
      <c r="N65" s="319"/>
      <c r="O65" s="319" t="str">
        <f>T($C$9)</f>
        <v>TSV Malmsheim</v>
      </c>
      <c r="P65" s="4"/>
      <c r="Q65" s="4" t="s">
        <v>5</v>
      </c>
      <c r="R65" s="4"/>
      <c r="S65" s="4"/>
      <c r="T65" s="4"/>
      <c r="U65" s="4" t="s">
        <v>5</v>
      </c>
      <c r="V65" s="4"/>
      <c r="W65" s="4"/>
      <c r="X65" s="4" t="s">
        <v>126</v>
      </c>
      <c r="Y65" s="4" t="s">
        <v>5</v>
      </c>
      <c r="Z65" s="4" t="s">
        <v>126</v>
      </c>
    </row>
    <row r="66" spans="1:29" s="4" customFormat="1" x14ac:dyDescent="0.2">
      <c r="A66" s="36"/>
      <c r="B66" s="65" t="s">
        <v>90</v>
      </c>
      <c r="C66" s="9" t="str">
        <f>T($C$14)</f>
        <v>TSV Dennach 2</v>
      </c>
      <c r="D66" s="15" t="s">
        <v>15</v>
      </c>
      <c r="E66" s="9" t="str">
        <f>T($C$11)</f>
        <v>TV Unterhaugstett 3</v>
      </c>
      <c r="G66" s="9"/>
      <c r="H66" s="9"/>
      <c r="I66" s="9"/>
      <c r="J66" s="9"/>
      <c r="K66" s="9"/>
      <c r="L66" s="9"/>
      <c r="M66" s="9"/>
      <c r="N66" s="9"/>
      <c r="O66" s="9" t="str">
        <f>T($C$10)</f>
        <v>TSV Malmsheim 2</v>
      </c>
      <c r="Q66" s="4" t="s">
        <v>5</v>
      </c>
      <c r="U66" s="4" t="s">
        <v>5</v>
      </c>
      <c r="X66" s="4" t="s">
        <v>126</v>
      </c>
      <c r="Y66" s="4" t="s">
        <v>5</v>
      </c>
      <c r="Z66" s="4" t="s">
        <v>126</v>
      </c>
    </row>
    <row r="67" spans="1:29" s="4" customFormat="1" x14ac:dyDescent="0.2">
      <c r="A67" s="36"/>
      <c r="B67" s="65"/>
      <c r="C67" s="9"/>
      <c r="D67" s="15"/>
      <c r="E67" s="9"/>
      <c r="G67" s="9"/>
      <c r="H67" s="9"/>
      <c r="I67" s="9"/>
      <c r="J67" s="9"/>
      <c r="K67" s="9"/>
      <c r="L67" s="9"/>
      <c r="M67" s="9"/>
      <c r="N67" s="9"/>
      <c r="O67" s="9"/>
      <c r="U67" s="2"/>
      <c r="Y67" s="2"/>
    </row>
    <row r="68" spans="1:29" s="3" customFormat="1" x14ac:dyDescent="0.2">
      <c r="A68" s="36"/>
      <c r="B68" s="65" t="s">
        <v>89</v>
      </c>
      <c r="C68" s="9" t="str">
        <f>T($C$9)</f>
        <v>TSV Malmsheim</v>
      </c>
      <c r="D68" s="15" t="s">
        <v>15</v>
      </c>
      <c r="E68" s="9" t="str">
        <f>T($C$13)</f>
        <v>TSV Grafenau</v>
      </c>
      <c r="G68" s="9"/>
      <c r="H68" s="9"/>
      <c r="I68" s="9"/>
      <c r="J68" s="9"/>
      <c r="K68" s="9"/>
      <c r="L68" s="9"/>
      <c r="M68" s="9"/>
      <c r="N68" s="9"/>
      <c r="O68" s="9" t="str">
        <f>T($C$11)</f>
        <v>TV Unterhaugstett 3</v>
      </c>
      <c r="P68" s="4"/>
      <c r="Q68" s="4" t="s">
        <v>5</v>
      </c>
      <c r="R68" s="4"/>
      <c r="S68" s="4"/>
      <c r="T68" s="4"/>
      <c r="U68" s="4" t="s">
        <v>5</v>
      </c>
      <c r="V68" s="4"/>
      <c r="W68" s="4"/>
      <c r="X68" s="4" t="s">
        <v>126</v>
      </c>
      <c r="Y68" s="4" t="s">
        <v>5</v>
      </c>
      <c r="Z68" s="4" t="s">
        <v>126</v>
      </c>
    </row>
    <row r="69" spans="1:29" x14ac:dyDescent="0.2">
      <c r="A69" s="36"/>
      <c r="B69" s="65" t="s">
        <v>90</v>
      </c>
      <c r="C69" s="319" t="str">
        <f>T($C$10)</f>
        <v>TSV Malmsheim 2</v>
      </c>
      <c r="D69" s="15" t="s">
        <v>15</v>
      </c>
      <c r="E69" s="319" t="str">
        <f>T($C$12)</f>
        <v>TV Unterhaugstett 2</v>
      </c>
      <c r="G69" s="319"/>
      <c r="H69" s="319"/>
      <c r="I69" s="319"/>
      <c r="J69" s="319"/>
      <c r="K69" s="319"/>
      <c r="L69" s="319"/>
      <c r="M69" s="319"/>
      <c r="N69" s="319"/>
      <c r="O69" s="319" t="str">
        <f>T($C$14)</f>
        <v>TSV Dennach 2</v>
      </c>
      <c r="P69" s="4"/>
      <c r="Q69" s="4" t="s">
        <v>5</v>
      </c>
      <c r="R69" s="4"/>
      <c r="S69" s="4"/>
      <c r="T69" s="4"/>
      <c r="U69" s="4" t="s">
        <v>5</v>
      </c>
      <c r="V69" s="4"/>
      <c r="W69" s="4"/>
      <c r="X69" s="4" t="s">
        <v>126</v>
      </c>
      <c r="Y69" s="4" t="s">
        <v>5</v>
      </c>
      <c r="Z69" s="4" t="s">
        <v>126</v>
      </c>
    </row>
    <row r="71" spans="1:29" x14ac:dyDescent="0.2">
      <c r="A71" s="36"/>
      <c r="B71" s="65" t="s">
        <v>89</v>
      </c>
      <c r="C71" s="319" t="str">
        <f>T($C$11)</f>
        <v>TV Unterhaugstett 3</v>
      </c>
      <c r="D71" s="15" t="s">
        <v>15</v>
      </c>
      <c r="E71" s="319" t="str">
        <f>T($C$13)</f>
        <v>TSV Grafenau</v>
      </c>
      <c r="G71" s="319"/>
      <c r="H71" s="319"/>
      <c r="I71" s="319"/>
      <c r="J71" s="319"/>
      <c r="K71" s="319"/>
      <c r="L71" s="319"/>
      <c r="M71" s="319"/>
      <c r="N71" s="319"/>
      <c r="O71" s="319" t="str">
        <f>T($C$9)</f>
        <v>TSV Malmsheim</v>
      </c>
      <c r="P71" s="4"/>
      <c r="Q71" s="4" t="s">
        <v>5</v>
      </c>
      <c r="R71" s="4"/>
      <c r="S71" s="4"/>
      <c r="T71" s="4"/>
      <c r="U71" s="4" t="s">
        <v>5</v>
      </c>
      <c r="V71" s="4"/>
      <c r="W71" s="4"/>
      <c r="X71" s="4" t="s">
        <v>126</v>
      </c>
      <c r="Y71" s="4" t="s">
        <v>5</v>
      </c>
      <c r="Z71" s="4" t="s">
        <v>126</v>
      </c>
    </row>
    <row r="72" spans="1:29" x14ac:dyDescent="0.2">
      <c r="A72" s="36"/>
      <c r="B72" s="65" t="s">
        <v>90</v>
      </c>
      <c r="C72" s="319" t="str">
        <f>T($C$14)</f>
        <v>TSV Dennach 2</v>
      </c>
      <c r="D72" s="15" t="s">
        <v>15</v>
      </c>
      <c r="E72" s="319" t="str">
        <f>T($C$10)</f>
        <v>TSV Malmsheim 2</v>
      </c>
      <c r="G72" s="319"/>
      <c r="H72" s="319"/>
      <c r="I72" s="319"/>
      <c r="J72" s="319"/>
      <c r="K72" s="319"/>
      <c r="L72" s="319"/>
      <c r="M72" s="319"/>
      <c r="N72" s="319"/>
      <c r="O72" s="319" t="str">
        <f>T($C$12)</f>
        <v>TV Unterhaugstett 2</v>
      </c>
      <c r="P72" s="4"/>
      <c r="Q72" s="4" t="s">
        <v>5</v>
      </c>
      <c r="R72" s="4"/>
      <c r="S72" s="4"/>
      <c r="T72" s="4"/>
      <c r="U72" s="4" t="s">
        <v>5</v>
      </c>
      <c r="V72" s="4"/>
      <c r="W72" s="4"/>
      <c r="X72" s="4" t="s">
        <v>126</v>
      </c>
      <c r="Y72" s="4" t="s">
        <v>5</v>
      </c>
      <c r="Z72" s="4" t="s">
        <v>126</v>
      </c>
    </row>
    <row r="73" spans="1:29" x14ac:dyDescent="0.2">
      <c r="A73" s="36"/>
      <c r="B73" s="65"/>
      <c r="C73" s="319"/>
      <c r="D73" s="15"/>
      <c r="E73" s="319"/>
      <c r="G73" s="319"/>
      <c r="H73" s="319"/>
      <c r="I73" s="319"/>
      <c r="J73" s="319"/>
      <c r="K73" s="319"/>
      <c r="L73" s="319"/>
      <c r="M73" s="319"/>
      <c r="N73" s="319"/>
      <c r="O73" s="319"/>
      <c r="Q73" s="4"/>
      <c r="S73" s="4"/>
      <c r="T73" s="4"/>
      <c r="V73" s="4"/>
      <c r="W73" s="4"/>
      <c r="X73" s="4"/>
      <c r="Z73" s="4"/>
    </row>
    <row r="74" spans="1:29" s="5" customFormat="1" x14ac:dyDescent="0.2">
      <c r="A74" s="36"/>
      <c r="B74" s="65" t="s">
        <v>89</v>
      </c>
      <c r="C74" s="9" t="str">
        <f>T($C$9)</f>
        <v>TSV Malmsheim</v>
      </c>
      <c r="D74" s="15" t="s">
        <v>15</v>
      </c>
      <c r="E74" s="9" t="str">
        <f>T($C$12)</f>
        <v>TV Unterhaugstett 2</v>
      </c>
      <c r="G74" s="9"/>
      <c r="H74" s="9"/>
      <c r="I74" s="9"/>
      <c r="J74" s="9"/>
      <c r="K74" s="9"/>
      <c r="L74" s="9"/>
      <c r="M74" s="9"/>
      <c r="N74" s="9"/>
      <c r="O74" s="9" t="str">
        <f>T($C$10)</f>
        <v>TSV Malmsheim 2</v>
      </c>
      <c r="P74" s="4"/>
      <c r="Q74" s="4" t="s">
        <v>5</v>
      </c>
      <c r="R74" s="4"/>
      <c r="S74" s="4"/>
      <c r="T74" s="4"/>
      <c r="U74" s="4" t="s">
        <v>5</v>
      </c>
      <c r="V74" s="4"/>
      <c r="W74" s="4"/>
      <c r="X74" s="4" t="s">
        <v>126</v>
      </c>
      <c r="Y74" s="4" t="s">
        <v>5</v>
      </c>
      <c r="Z74" s="4" t="s">
        <v>126</v>
      </c>
    </row>
    <row r="76" spans="1:29" s="5" customFormat="1" x14ac:dyDescent="0.2">
      <c r="A76" s="36"/>
      <c r="B76" s="65"/>
      <c r="C76" s="9"/>
      <c r="D76" s="15"/>
      <c r="E76" s="9"/>
      <c r="F76" s="9"/>
      <c r="G76" s="9"/>
      <c r="H76" s="9"/>
      <c r="I76" s="9"/>
      <c r="J76" s="9"/>
      <c r="K76" s="9"/>
      <c r="L76" s="9"/>
      <c r="M76" s="9"/>
      <c r="N76" s="9"/>
      <c r="O76" s="9"/>
      <c r="P76" s="4"/>
      <c r="Q76" s="4"/>
      <c r="R76" s="4"/>
      <c r="S76" s="4"/>
      <c r="T76" s="4"/>
      <c r="U76" s="2"/>
      <c r="V76" s="4"/>
      <c r="W76" s="4"/>
      <c r="X76" s="4"/>
      <c r="Y76" s="2"/>
      <c r="Z76" s="4"/>
    </row>
    <row r="77" spans="1:29" s="5" customFormat="1" ht="13.5" thickBot="1" x14ac:dyDescent="0.25">
      <c r="A77" s="36" t="s">
        <v>16</v>
      </c>
      <c r="B77" s="65"/>
      <c r="C77" s="9"/>
      <c r="D77" s="15"/>
      <c r="E77" s="9"/>
      <c r="F77" s="9"/>
      <c r="G77" s="9"/>
      <c r="H77" s="9"/>
      <c r="I77" s="9"/>
      <c r="J77" s="9"/>
      <c r="K77" s="9"/>
      <c r="L77" s="9"/>
      <c r="M77" s="9"/>
      <c r="N77" s="9"/>
      <c r="O77" s="9"/>
      <c r="P77" s="4"/>
      <c r="Q77" s="4" t="s">
        <v>12</v>
      </c>
      <c r="R77" s="4"/>
      <c r="S77" s="4"/>
      <c r="T77" s="4"/>
      <c r="U77" s="2" t="s">
        <v>4</v>
      </c>
      <c r="V77" s="4"/>
      <c r="W77" s="4"/>
      <c r="X77" s="4"/>
      <c r="Y77" s="2"/>
      <c r="Z77" s="4"/>
      <c r="AA77" s="4"/>
      <c r="AB77" s="2"/>
      <c r="AC77" s="4"/>
    </row>
    <row r="78" spans="1:29" x14ac:dyDescent="0.2">
      <c r="A78" s="2"/>
      <c r="C78" t="s">
        <v>241</v>
      </c>
      <c r="E78" s="330"/>
      <c r="F78" s="331"/>
      <c r="G78" s="331"/>
      <c r="H78" s="331"/>
      <c r="I78" s="332"/>
      <c r="J78" s="333"/>
      <c r="K78" s="334"/>
      <c r="L78" s="334"/>
      <c r="M78" s="334"/>
      <c r="N78" s="335"/>
      <c r="P78" s="2">
        <v>33</v>
      </c>
      <c r="Q78" s="2" t="s">
        <v>5</v>
      </c>
      <c r="R78" s="2">
        <v>38</v>
      </c>
      <c r="T78" s="2">
        <v>29</v>
      </c>
      <c r="U78" s="2" t="s">
        <v>5</v>
      </c>
      <c r="V78" s="2">
        <v>39</v>
      </c>
      <c r="AA78" s="2"/>
      <c r="AB78" s="2"/>
      <c r="AC78" s="2"/>
    </row>
    <row r="79" spans="1:29" x14ac:dyDescent="0.2">
      <c r="A79" s="36"/>
      <c r="B79" s="65"/>
      <c r="C79" s="319" t="s">
        <v>243</v>
      </c>
      <c r="D79" s="40"/>
      <c r="E79" s="336"/>
      <c r="F79" s="337"/>
      <c r="G79" s="337"/>
      <c r="H79" s="337"/>
      <c r="I79" s="338"/>
      <c r="J79" s="339"/>
      <c r="K79" s="340"/>
      <c r="L79" s="340"/>
      <c r="M79" s="341"/>
      <c r="N79" s="342"/>
      <c r="O79" s="319"/>
      <c r="P79" s="2">
        <v>29</v>
      </c>
      <c r="Q79" s="4" t="s">
        <v>5</v>
      </c>
      <c r="R79" s="2">
        <v>39</v>
      </c>
      <c r="S79" s="14"/>
      <c r="T79" s="2">
        <v>33</v>
      </c>
      <c r="U79" s="4" t="s">
        <v>5</v>
      </c>
      <c r="V79" s="2">
        <v>33</v>
      </c>
      <c r="W79" s="14"/>
      <c r="Y79" s="4"/>
      <c r="AA79" s="2"/>
      <c r="AB79" s="4"/>
      <c r="AC79" s="2"/>
    </row>
    <row r="80" spans="1:29" s="5" customFormat="1" x14ac:dyDescent="0.2">
      <c r="A80" s="36"/>
      <c r="B80" s="65"/>
      <c r="C80" s="9" t="s">
        <v>244</v>
      </c>
      <c r="D80" s="15"/>
      <c r="E80" s="343"/>
      <c r="F80" s="344"/>
      <c r="G80" s="344"/>
      <c r="H80" s="344"/>
      <c r="I80" s="345"/>
      <c r="J80" s="346"/>
      <c r="K80" s="347"/>
      <c r="L80" s="347"/>
      <c r="M80" s="348"/>
      <c r="N80" s="349"/>
      <c r="O80" s="9"/>
      <c r="P80" s="4">
        <v>26</v>
      </c>
      <c r="Q80" s="4" t="s">
        <v>5</v>
      </c>
      <c r="R80" s="4">
        <v>44</v>
      </c>
      <c r="S80" s="4"/>
      <c r="T80" s="4">
        <v>21</v>
      </c>
      <c r="U80" s="4" t="s">
        <v>5</v>
      </c>
      <c r="V80" s="4">
        <v>44</v>
      </c>
      <c r="W80" s="4"/>
      <c r="X80" s="4"/>
      <c r="Y80" s="4"/>
      <c r="Z80" s="4"/>
      <c r="AA80" s="4"/>
      <c r="AB80" s="4"/>
      <c r="AC80" s="4"/>
    </row>
    <row r="81" spans="1:29" x14ac:dyDescent="0.2">
      <c r="A81" s="36"/>
      <c r="B81" s="65"/>
      <c r="C81" s="319" t="s">
        <v>245</v>
      </c>
      <c r="D81" s="40"/>
      <c r="E81" s="336"/>
      <c r="F81" s="337"/>
      <c r="G81" s="337"/>
      <c r="H81" s="337"/>
      <c r="I81" s="338"/>
      <c r="J81" s="339"/>
      <c r="K81" s="341"/>
      <c r="L81" s="340"/>
      <c r="M81" s="340"/>
      <c r="N81" s="342"/>
      <c r="O81" s="319"/>
      <c r="P81" s="2">
        <v>49</v>
      </c>
      <c r="Q81" s="4" t="s">
        <v>5</v>
      </c>
      <c r="R81" s="2">
        <v>11</v>
      </c>
      <c r="S81" s="4"/>
      <c r="T81" s="2">
        <v>49</v>
      </c>
      <c r="U81" s="4" t="s">
        <v>5</v>
      </c>
      <c r="V81" s="2">
        <v>11</v>
      </c>
      <c r="W81" s="4"/>
      <c r="Y81" s="4"/>
      <c r="AA81" s="2"/>
      <c r="AB81" s="4"/>
      <c r="AC81" s="2"/>
    </row>
    <row r="82" spans="1:29" x14ac:dyDescent="0.2">
      <c r="A82" s="36"/>
      <c r="B82" s="65"/>
      <c r="C82" t="s">
        <v>100</v>
      </c>
      <c r="E82" s="350"/>
      <c r="F82" s="351"/>
      <c r="G82" s="351"/>
      <c r="H82" s="351"/>
      <c r="I82" s="352"/>
      <c r="J82" s="353"/>
      <c r="K82" s="354"/>
      <c r="L82" s="354"/>
      <c r="M82" s="355"/>
      <c r="N82" s="356"/>
      <c r="P82" s="2">
        <v>0</v>
      </c>
      <c r="Q82" s="2" t="s">
        <v>5</v>
      </c>
      <c r="R82" s="2">
        <v>55</v>
      </c>
      <c r="T82" s="2">
        <v>0</v>
      </c>
      <c r="U82" s="2" t="s">
        <v>5</v>
      </c>
      <c r="V82" s="2">
        <v>55</v>
      </c>
      <c r="AA82" s="2"/>
      <c r="AB82" s="2"/>
      <c r="AC82" s="2"/>
    </row>
    <row r="83" spans="1:29" s="4" customFormat="1" ht="13.5" thickBot="1" x14ac:dyDescent="0.25">
      <c r="A83" s="36"/>
      <c r="B83" s="65"/>
      <c r="C83" s="9" t="s">
        <v>217</v>
      </c>
      <c r="D83" s="15"/>
      <c r="E83" s="357"/>
      <c r="F83" s="358"/>
      <c r="G83" s="358"/>
      <c r="H83" s="358"/>
      <c r="I83" s="359"/>
      <c r="J83" s="360"/>
      <c r="K83" s="361"/>
      <c r="L83" s="361"/>
      <c r="M83" s="362"/>
      <c r="N83" s="363"/>
      <c r="O83" s="9"/>
      <c r="P83" s="4">
        <v>55</v>
      </c>
      <c r="Q83" s="4" t="s">
        <v>5</v>
      </c>
      <c r="R83" s="4">
        <v>5</v>
      </c>
      <c r="T83" s="4">
        <v>55</v>
      </c>
      <c r="U83" s="4" t="s">
        <v>5</v>
      </c>
      <c r="V83" s="4">
        <v>5</v>
      </c>
      <c r="AA83" s="201"/>
    </row>
    <row r="84" spans="1:29" s="3" customFormat="1" x14ac:dyDescent="0.2">
      <c r="A84" s="36"/>
      <c r="B84" s="65"/>
      <c r="C84" s="9"/>
      <c r="D84" s="15"/>
      <c r="E84" s="9"/>
      <c r="F84" s="9"/>
      <c r="G84" s="9"/>
      <c r="H84" s="9"/>
      <c r="I84" s="9"/>
      <c r="J84" s="9"/>
      <c r="K84" s="9"/>
      <c r="L84" s="9"/>
      <c r="M84" s="9"/>
      <c r="N84" s="9"/>
      <c r="O84" s="9"/>
      <c r="P84" s="14"/>
      <c r="Q84" s="4"/>
      <c r="R84" s="14"/>
      <c r="S84" s="4"/>
      <c r="T84" s="4"/>
      <c r="U84" s="4"/>
      <c r="V84" s="4"/>
      <c r="W84" s="4"/>
      <c r="X84" s="4"/>
      <c r="Y84" s="4"/>
      <c r="Z84" s="4"/>
    </row>
    <row r="85" spans="1:29" x14ac:dyDescent="0.2">
      <c r="A85" s="36"/>
      <c r="B85" s="65"/>
      <c r="C85" s="319"/>
      <c r="D85" s="40"/>
      <c r="E85" s="319"/>
      <c r="F85" s="319"/>
      <c r="G85" s="319"/>
      <c r="H85" s="319"/>
      <c r="I85" s="319"/>
      <c r="J85" s="319"/>
      <c r="K85" s="319"/>
      <c r="L85" s="319"/>
      <c r="M85" s="319"/>
      <c r="N85" s="319"/>
      <c r="O85" s="319"/>
      <c r="Q85" s="4"/>
      <c r="T85" s="4"/>
      <c r="V85" s="4"/>
      <c r="X85" s="4"/>
      <c r="Z85" s="4"/>
    </row>
    <row r="87" spans="1:29" x14ac:dyDescent="0.2">
      <c r="A87" s="36"/>
      <c r="B87" s="65"/>
      <c r="C87" s="319"/>
      <c r="D87" s="40"/>
      <c r="E87" s="319"/>
      <c r="F87" s="319"/>
      <c r="G87" s="319"/>
      <c r="H87" s="319"/>
      <c r="I87" s="319"/>
      <c r="J87" s="319"/>
      <c r="K87" s="319"/>
      <c r="L87" s="319"/>
      <c r="M87" s="319"/>
      <c r="N87" s="319"/>
      <c r="O87" s="319"/>
      <c r="Q87" s="4"/>
      <c r="S87" s="14"/>
      <c r="T87" s="4"/>
      <c r="V87" s="4"/>
      <c r="W87" s="14"/>
      <c r="X87" s="4"/>
      <c r="Z87" s="4"/>
    </row>
    <row r="88" spans="1:29" x14ac:dyDescent="0.2">
      <c r="A88" s="36"/>
      <c r="B88" s="65"/>
      <c r="C88" s="319"/>
      <c r="D88" s="40"/>
      <c r="E88" s="319"/>
      <c r="F88" s="319"/>
      <c r="G88" s="319"/>
      <c r="H88" s="319"/>
      <c r="I88" s="319"/>
      <c r="J88" s="319"/>
      <c r="K88" s="319"/>
      <c r="L88" s="319"/>
      <c r="M88" s="319"/>
      <c r="N88" s="319"/>
      <c r="O88" s="319"/>
      <c r="Q88" s="4"/>
      <c r="S88" s="4"/>
      <c r="T88" s="4"/>
      <c r="V88" s="4"/>
      <c r="W88" s="4"/>
      <c r="X88" s="4"/>
      <c r="Z88" s="4"/>
    </row>
    <row r="89" spans="1:29" s="5" customFormat="1" x14ac:dyDescent="0.2">
      <c r="A89" s="36"/>
      <c r="B89" s="65"/>
      <c r="C89" s="9"/>
      <c r="D89" s="15"/>
      <c r="E89" s="9"/>
      <c r="F89" s="9"/>
      <c r="G89" s="9"/>
      <c r="H89" s="9"/>
      <c r="I89" s="9"/>
      <c r="J89" s="9"/>
      <c r="K89" s="9"/>
      <c r="L89" s="9"/>
      <c r="M89" s="9"/>
      <c r="N89" s="9"/>
      <c r="O89" s="9"/>
      <c r="P89" s="4"/>
      <c r="Q89" s="4"/>
      <c r="R89" s="4"/>
      <c r="S89" s="4"/>
      <c r="T89" s="4"/>
      <c r="U89" s="2"/>
      <c r="V89" s="4"/>
      <c r="W89" s="4"/>
      <c r="X89" s="4"/>
      <c r="Y89" s="2"/>
      <c r="Z89" s="4"/>
    </row>
    <row r="91" spans="1:29" x14ac:dyDescent="0.2">
      <c r="A91" s="36"/>
      <c r="B91" s="65"/>
      <c r="C91" s="319"/>
      <c r="D91" s="40"/>
      <c r="E91" s="319"/>
      <c r="F91" s="319"/>
      <c r="G91" s="319"/>
      <c r="H91" s="319"/>
      <c r="I91" s="319"/>
      <c r="J91" s="319"/>
      <c r="K91" s="319"/>
      <c r="L91" s="319"/>
      <c r="M91" s="319"/>
      <c r="N91" s="319"/>
      <c r="O91" s="319"/>
      <c r="S91" s="14"/>
      <c r="T91" s="4"/>
      <c r="V91" s="4"/>
      <c r="W91" s="14"/>
      <c r="X91" s="4"/>
      <c r="Z91" s="4"/>
    </row>
    <row r="93" spans="1:29" x14ac:dyDescent="0.2">
      <c r="A93" s="36"/>
      <c r="B93" s="65"/>
      <c r="C93" s="319"/>
      <c r="D93" s="40"/>
      <c r="E93" s="319"/>
      <c r="F93" s="319"/>
      <c r="G93" s="319"/>
      <c r="H93" s="319"/>
      <c r="I93" s="319"/>
      <c r="J93" s="319"/>
      <c r="K93" s="319"/>
      <c r="L93" s="319"/>
      <c r="M93" s="319"/>
      <c r="N93" s="319"/>
      <c r="O93" s="319"/>
      <c r="S93" s="14"/>
      <c r="T93" s="14"/>
      <c r="U93" s="14"/>
      <c r="V93" s="14"/>
      <c r="W93" s="14"/>
      <c r="X93" s="14"/>
      <c r="Y93" s="14"/>
      <c r="Z93" s="14"/>
    </row>
    <row r="94" spans="1:29" s="7" customFormat="1" x14ac:dyDescent="0.2">
      <c r="A94" s="34"/>
      <c r="B94" s="39"/>
      <c r="D94" s="38"/>
      <c r="P94" s="14"/>
      <c r="Q94" s="14"/>
      <c r="R94" s="14"/>
      <c r="S94" s="14"/>
      <c r="T94" s="14"/>
      <c r="U94" s="14"/>
      <c r="V94" s="14"/>
      <c r="W94" s="14"/>
      <c r="X94" s="14"/>
      <c r="Y94" s="14"/>
      <c r="Z94" s="14"/>
    </row>
    <row r="95" spans="1:29" s="7" customFormat="1" x14ac:dyDescent="0.2">
      <c r="A95" s="34"/>
      <c r="B95" s="39"/>
      <c r="D95" s="38"/>
      <c r="P95" s="14"/>
      <c r="Q95" s="14"/>
      <c r="R95" s="14"/>
      <c r="S95" s="14"/>
      <c r="T95" s="14"/>
      <c r="U95" s="14"/>
      <c r="V95" s="14"/>
      <c r="W95" s="14"/>
      <c r="X95" s="14"/>
      <c r="Y95" s="14"/>
      <c r="Z95" s="14"/>
    </row>
    <row r="96" spans="1:29" s="7" customFormat="1" x14ac:dyDescent="0.2">
      <c r="A96" s="34"/>
      <c r="B96" s="39"/>
      <c r="D96" s="38"/>
      <c r="P96" s="14"/>
      <c r="Q96" s="14"/>
      <c r="R96" s="14"/>
      <c r="S96" s="14"/>
      <c r="T96" s="14"/>
      <c r="U96" s="14"/>
      <c r="V96" s="14"/>
      <c r="W96" s="14"/>
      <c r="X96" s="14"/>
      <c r="Y96" s="14"/>
      <c r="Z96" s="14"/>
    </row>
    <row r="97" spans="1:26" s="7" customFormat="1" x14ac:dyDescent="0.2">
      <c r="A97" s="34"/>
      <c r="B97" s="39"/>
      <c r="D97" s="38"/>
      <c r="P97" s="14"/>
      <c r="Q97" s="14"/>
      <c r="R97" s="14"/>
      <c r="S97" s="14"/>
      <c r="T97" s="14"/>
      <c r="U97" s="14"/>
      <c r="V97" s="14"/>
      <c r="W97" s="14"/>
      <c r="X97" s="14"/>
      <c r="Y97" s="14"/>
      <c r="Z97" s="14"/>
    </row>
    <row r="98" spans="1:26" s="7" customFormat="1" x14ac:dyDescent="0.2">
      <c r="A98" s="34"/>
      <c r="B98" s="39"/>
      <c r="D98" s="38"/>
      <c r="P98" s="14"/>
      <c r="Q98" s="14"/>
      <c r="R98" s="14"/>
      <c r="S98" s="14"/>
      <c r="T98" s="14"/>
      <c r="U98" s="14"/>
      <c r="V98" s="14"/>
      <c r="W98" s="14"/>
      <c r="X98" s="14"/>
      <c r="Y98" s="14"/>
      <c r="Z98" s="14"/>
    </row>
    <row r="99" spans="1:26" s="7" customFormat="1" x14ac:dyDescent="0.2">
      <c r="A99" s="34"/>
      <c r="B99" s="39"/>
      <c r="D99" s="38"/>
      <c r="P99" s="14"/>
      <c r="Q99" s="14"/>
      <c r="R99" s="14"/>
      <c r="S99" s="14"/>
      <c r="T99" s="14"/>
      <c r="U99" s="14"/>
      <c r="V99" s="14"/>
      <c r="W99" s="14"/>
      <c r="X99" s="14"/>
      <c r="Y99" s="14"/>
      <c r="Z99" s="14"/>
    </row>
    <row r="100" spans="1:26" s="7" customFormat="1" x14ac:dyDescent="0.2">
      <c r="A100" s="34"/>
      <c r="B100" s="39"/>
      <c r="D100" s="38"/>
      <c r="P100" s="14"/>
      <c r="Q100" s="14"/>
      <c r="R100" s="14"/>
      <c r="S100" s="14"/>
      <c r="T100" s="14"/>
      <c r="U100" s="14"/>
      <c r="V100" s="14"/>
      <c r="W100" s="14"/>
      <c r="X100" s="14"/>
      <c r="Y100" s="14"/>
      <c r="Z100" s="14"/>
    </row>
    <row r="101" spans="1:26" s="7" customFormat="1" x14ac:dyDescent="0.2">
      <c r="A101" s="34"/>
      <c r="B101" s="39"/>
      <c r="D101" s="38"/>
      <c r="P101" s="14"/>
      <c r="Q101" s="14"/>
      <c r="R101" s="14"/>
      <c r="S101" s="4"/>
      <c r="T101" s="4"/>
      <c r="U101" s="2"/>
      <c r="V101" s="4"/>
      <c r="W101" s="4"/>
      <c r="X101" s="4"/>
      <c r="Y101" s="2"/>
      <c r="Z101" s="4"/>
    </row>
    <row r="102" spans="1:26" s="7" customFormat="1" x14ac:dyDescent="0.2">
      <c r="A102" s="34"/>
      <c r="B102" s="39"/>
      <c r="D102" s="38"/>
      <c r="P102" s="14"/>
      <c r="Q102" s="14"/>
      <c r="R102" s="14"/>
      <c r="S102" s="4"/>
      <c r="T102" s="4"/>
      <c r="U102" s="2"/>
      <c r="V102" s="4"/>
      <c r="W102" s="4"/>
      <c r="X102" s="4"/>
      <c r="Y102" s="2"/>
      <c r="Z102" s="4"/>
    </row>
    <row r="103" spans="1:26" s="7" customFormat="1" x14ac:dyDescent="0.2">
      <c r="A103" s="34"/>
      <c r="B103" s="39"/>
      <c r="D103" s="38"/>
      <c r="P103" s="14"/>
      <c r="Q103" s="14"/>
      <c r="R103" s="14"/>
      <c r="S103" s="4"/>
      <c r="T103" s="4"/>
      <c r="U103" s="2"/>
      <c r="V103" s="4"/>
      <c r="W103" s="4"/>
      <c r="X103" s="4"/>
      <c r="Y103" s="2"/>
      <c r="Z103" s="4"/>
    </row>
  </sheetData>
  <mergeCells count="7">
    <mergeCell ref="C42:N42"/>
    <mergeCell ref="C43:N43"/>
    <mergeCell ref="C44:N44"/>
    <mergeCell ref="C46:N46"/>
    <mergeCell ref="C1:N1"/>
    <mergeCell ref="C3:N3"/>
    <mergeCell ref="C2:N2"/>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3"/>
  <sheetViews>
    <sheetView topLeftCell="A22" workbookViewId="0">
      <selection activeCell="C46" sqref="C46:N46"/>
    </sheetView>
  </sheetViews>
  <sheetFormatPr baseColWidth="10" defaultRowHeight="12.75" x14ac:dyDescent="0.2"/>
  <cols>
    <col min="1" max="1" width="14" customWidth="1"/>
    <col min="2" max="2" width="3" style="66" customWidth="1"/>
    <col min="3" max="3" width="18.7109375" customWidth="1"/>
    <col min="4" max="4" width="2.28515625" style="16" customWidth="1"/>
    <col min="5" max="14" width="2.28515625" customWidth="1"/>
    <col min="15" max="15" width="18.85546875" customWidth="1"/>
    <col min="16" max="16" width="4" style="2" customWidth="1"/>
    <col min="17" max="17" width="1.42578125" style="2" customWidth="1"/>
    <col min="18" max="18" width="4" style="2" customWidth="1"/>
    <col min="19" max="19" width="1.7109375" style="2" customWidth="1"/>
    <col min="20" max="20" width="4.140625" style="2" customWidth="1"/>
    <col min="21" max="21" width="0.85546875" style="2" customWidth="1"/>
    <col min="22" max="22" width="4.140625" style="2" customWidth="1"/>
    <col min="23" max="23" width="1.7109375" style="2" customWidth="1"/>
    <col min="24" max="24" width="4.140625" style="2" customWidth="1"/>
    <col min="25" max="25" width="0.85546875" style="2" customWidth="1"/>
    <col min="26" max="26" width="4.140625" style="2" customWidth="1"/>
    <col min="257" max="257" width="14" customWidth="1"/>
    <col min="258" max="258" width="3" customWidth="1"/>
    <col min="259" max="259" width="18.7109375" customWidth="1"/>
    <col min="260" max="270" width="2.28515625" customWidth="1"/>
    <col min="271" max="271" width="18.85546875" customWidth="1"/>
    <col min="272" max="272" width="4" customWidth="1"/>
    <col min="273" max="273" width="1.42578125" customWidth="1"/>
    <col min="274" max="274" width="4" customWidth="1"/>
    <col min="275" max="275" width="1.7109375" customWidth="1"/>
    <col min="276" max="276" width="4.140625" customWidth="1"/>
    <col min="277" max="277" width="0.85546875" customWidth="1"/>
    <col min="278" max="278" width="4.140625" customWidth="1"/>
    <col min="279" max="279" width="1.7109375" customWidth="1"/>
    <col min="280" max="280" width="4.140625" customWidth="1"/>
    <col min="281" max="281" width="0.85546875" customWidth="1"/>
    <col min="282" max="282" width="4.140625" customWidth="1"/>
    <col min="513" max="513" width="14" customWidth="1"/>
    <col min="514" max="514" width="3" customWidth="1"/>
    <col min="515" max="515" width="18.7109375" customWidth="1"/>
    <col min="516" max="526" width="2.28515625" customWidth="1"/>
    <col min="527" max="527" width="18.85546875" customWidth="1"/>
    <col min="528" max="528" width="4" customWidth="1"/>
    <col min="529" max="529" width="1.42578125" customWidth="1"/>
    <col min="530" max="530" width="4" customWidth="1"/>
    <col min="531" max="531" width="1.7109375" customWidth="1"/>
    <col min="532" max="532" width="4.140625" customWidth="1"/>
    <col min="533" max="533" width="0.85546875" customWidth="1"/>
    <col min="534" max="534" width="4.140625" customWidth="1"/>
    <col min="535" max="535" width="1.7109375" customWidth="1"/>
    <col min="536" max="536" width="4.140625" customWidth="1"/>
    <col min="537" max="537" width="0.85546875" customWidth="1"/>
    <col min="538" max="538" width="4.140625" customWidth="1"/>
    <col min="769" max="769" width="14" customWidth="1"/>
    <col min="770" max="770" width="3" customWidth="1"/>
    <col min="771" max="771" width="18.7109375" customWidth="1"/>
    <col min="772" max="782" width="2.28515625" customWidth="1"/>
    <col min="783" max="783" width="18.85546875" customWidth="1"/>
    <col min="784" max="784" width="4" customWidth="1"/>
    <col min="785" max="785" width="1.42578125" customWidth="1"/>
    <col min="786" max="786" width="4" customWidth="1"/>
    <col min="787" max="787" width="1.7109375" customWidth="1"/>
    <col min="788" max="788" width="4.140625" customWidth="1"/>
    <col min="789" max="789" width="0.85546875" customWidth="1"/>
    <col min="790" max="790" width="4.140625" customWidth="1"/>
    <col min="791" max="791" width="1.7109375" customWidth="1"/>
    <col min="792" max="792" width="4.140625" customWidth="1"/>
    <col min="793" max="793" width="0.85546875" customWidth="1"/>
    <col min="794" max="794" width="4.140625" customWidth="1"/>
    <col min="1025" max="1025" width="14" customWidth="1"/>
    <col min="1026" max="1026" width="3" customWidth="1"/>
    <col min="1027" max="1027" width="18.7109375" customWidth="1"/>
    <col min="1028" max="1038" width="2.28515625" customWidth="1"/>
    <col min="1039" max="1039" width="18.85546875" customWidth="1"/>
    <col min="1040" max="1040" width="4" customWidth="1"/>
    <col min="1041" max="1041" width="1.42578125" customWidth="1"/>
    <col min="1042" max="1042" width="4" customWidth="1"/>
    <col min="1043" max="1043" width="1.7109375" customWidth="1"/>
    <col min="1044" max="1044" width="4.140625" customWidth="1"/>
    <col min="1045" max="1045" width="0.85546875" customWidth="1"/>
    <col min="1046" max="1046" width="4.140625" customWidth="1"/>
    <col min="1047" max="1047" width="1.7109375" customWidth="1"/>
    <col min="1048" max="1048" width="4.140625" customWidth="1"/>
    <col min="1049" max="1049" width="0.85546875" customWidth="1"/>
    <col min="1050" max="1050" width="4.140625" customWidth="1"/>
    <col min="1281" max="1281" width="14" customWidth="1"/>
    <col min="1282" max="1282" width="3" customWidth="1"/>
    <col min="1283" max="1283" width="18.7109375" customWidth="1"/>
    <col min="1284" max="1294" width="2.28515625" customWidth="1"/>
    <col min="1295" max="1295" width="18.85546875" customWidth="1"/>
    <col min="1296" max="1296" width="4" customWidth="1"/>
    <col min="1297" max="1297" width="1.42578125" customWidth="1"/>
    <col min="1298" max="1298" width="4" customWidth="1"/>
    <col min="1299" max="1299" width="1.7109375" customWidth="1"/>
    <col min="1300" max="1300" width="4.140625" customWidth="1"/>
    <col min="1301" max="1301" width="0.85546875" customWidth="1"/>
    <col min="1302" max="1302" width="4.140625" customWidth="1"/>
    <col min="1303" max="1303" width="1.7109375" customWidth="1"/>
    <col min="1304" max="1304" width="4.140625" customWidth="1"/>
    <col min="1305" max="1305" width="0.85546875" customWidth="1"/>
    <col min="1306" max="1306" width="4.140625" customWidth="1"/>
    <col min="1537" max="1537" width="14" customWidth="1"/>
    <col min="1538" max="1538" width="3" customWidth="1"/>
    <col min="1539" max="1539" width="18.7109375" customWidth="1"/>
    <col min="1540" max="1550" width="2.28515625" customWidth="1"/>
    <col min="1551" max="1551" width="18.85546875" customWidth="1"/>
    <col min="1552" max="1552" width="4" customWidth="1"/>
    <col min="1553" max="1553" width="1.42578125" customWidth="1"/>
    <col min="1554" max="1554" width="4" customWidth="1"/>
    <col min="1555" max="1555" width="1.7109375" customWidth="1"/>
    <col min="1556" max="1556" width="4.140625" customWidth="1"/>
    <col min="1557" max="1557" width="0.85546875" customWidth="1"/>
    <col min="1558" max="1558" width="4.140625" customWidth="1"/>
    <col min="1559" max="1559" width="1.7109375" customWidth="1"/>
    <col min="1560" max="1560" width="4.140625" customWidth="1"/>
    <col min="1561" max="1561" width="0.85546875" customWidth="1"/>
    <col min="1562" max="1562" width="4.140625" customWidth="1"/>
    <col min="1793" max="1793" width="14" customWidth="1"/>
    <col min="1794" max="1794" width="3" customWidth="1"/>
    <col min="1795" max="1795" width="18.7109375" customWidth="1"/>
    <col min="1796" max="1806" width="2.28515625" customWidth="1"/>
    <col min="1807" max="1807" width="18.85546875" customWidth="1"/>
    <col min="1808" max="1808" width="4" customWidth="1"/>
    <col min="1809" max="1809" width="1.42578125" customWidth="1"/>
    <col min="1810" max="1810" width="4" customWidth="1"/>
    <col min="1811" max="1811" width="1.7109375" customWidth="1"/>
    <col min="1812" max="1812" width="4.140625" customWidth="1"/>
    <col min="1813" max="1813" width="0.85546875" customWidth="1"/>
    <col min="1814" max="1814" width="4.140625" customWidth="1"/>
    <col min="1815" max="1815" width="1.7109375" customWidth="1"/>
    <col min="1816" max="1816" width="4.140625" customWidth="1"/>
    <col min="1817" max="1817" width="0.85546875" customWidth="1"/>
    <col min="1818" max="1818" width="4.140625" customWidth="1"/>
    <col min="2049" max="2049" width="14" customWidth="1"/>
    <col min="2050" max="2050" width="3" customWidth="1"/>
    <col min="2051" max="2051" width="18.7109375" customWidth="1"/>
    <col min="2052" max="2062" width="2.28515625" customWidth="1"/>
    <col min="2063" max="2063" width="18.85546875" customWidth="1"/>
    <col min="2064" max="2064" width="4" customWidth="1"/>
    <col min="2065" max="2065" width="1.42578125" customWidth="1"/>
    <col min="2066" max="2066" width="4" customWidth="1"/>
    <col min="2067" max="2067" width="1.7109375" customWidth="1"/>
    <col min="2068" max="2068" width="4.140625" customWidth="1"/>
    <col min="2069" max="2069" width="0.85546875" customWidth="1"/>
    <col min="2070" max="2070" width="4.140625" customWidth="1"/>
    <col min="2071" max="2071" width="1.7109375" customWidth="1"/>
    <col min="2072" max="2072" width="4.140625" customWidth="1"/>
    <col min="2073" max="2073" width="0.85546875" customWidth="1"/>
    <col min="2074" max="2074" width="4.140625" customWidth="1"/>
    <col min="2305" max="2305" width="14" customWidth="1"/>
    <col min="2306" max="2306" width="3" customWidth="1"/>
    <col min="2307" max="2307" width="18.7109375" customWidth="1"/>
    <col min="2308" max="2318" width="2.28515625" customWidth="1"/>
    <col min="2319" max="2319" width="18.85546875" customWidth="1"/>
    <col min="2320" max="2320" width="4" customWidth="1"/>
    <col min="2321" max="2321" width="1.42578125" customWidth="1"/>
    <col min="2322" max="2322" width="4" customWidth="1"/>
    <col min="2323" max="2323" width="1.7109375" customWidth="1"/>
    <col min="2324" max="2324" width="4.140625" customWidth="1"/>
    <col min="2325" max="2325" width="0.85546875" customWidth="1"/>
    <col min="2326" max="2326" width="4.140625" customWidth="1"/>
    <col min="2327" max="2327" width="1.7109375" customWidth="1"/>
    <col min="2328" max="2328" width="4.140625" customWidth="1"/>
    <col min="2329" max="2329" width="0.85546875" customWidth="1"/>
    <col min="2330" max="2330" width="4.140625" customWidth="1"/>
    <col min="2561" max="2561" width="14" customWidth="1"/>
    <col min="2562" max="2562" width="3" customWidth="1"/>
    <col min="2563" max="2563" width="18.7109375" customWidth="1"/>
    <col min="2564" max="2574" width="2.28515625" customWidth="1"/>
    <col min="2575" max="2575" width="18.85546875" customWidth="1"/>
    <col min="2576" max="2576" width="4" customWidth="1"/>
    <col min="2577" max="2577" width="1.42578125" customWidth="1"/>
    <col min="2578" max="2578" width="4" customWidth="1"/>
    <col min="2579" max="2579" width="1.7109375" customWidth="1"/>
    <col min="2580" max="2580" width="4.140625" customWidth="1"/>
    <col min="2581" max="2581" width="0.85546875" customWidth="1"/>
    <col min="2582" max="2582" width="4.140625" customWidth="1"/>
    <col min="2583" max="2583" width="1.7109375" customWidth="1"/>
    <col min="2584" max="2584" width="4.140625" customWidth="1"/>
    <col min="2585" max="2585" width="0.85546875" customWidth="1"/>
    <col min="2586" max="2586" width="4.140625" customWidth="1"/>
    <col min="2817" max="2817" width="14" customWidth="1"/>
    <col min="2818" max="2818" width="3" customWidth="1"/>
    <col min="2819" max="2819" width="18.7109375" customWidth="1"/>
    <col min="2820" max="2830" width="2.28515625" customWidth="1"/>
    <col min="2831" max="2831" width="18.85546875" customWidth="1"/>
    <col min="2832" max="2832" width="4" customWidth="1"/>
    <col min="2833" max="2833" width="1.42578125" customWidth="1"/>
    <col min="2834" max="2834" width="4" customWidth="1"/>
    <col min="2835" max="2835" width="1.7109375" customWidth="1"/>
    <col min="2836" max="2836" width="4.140625" customWidth="1"/>
    <col min="2837" max="2837" width="0.85546875" customWidth="1"/>
    <col min="2838" max="2838" width="4.140625" customWidth="1"/>
    <col min="2839" max="2839" width="1.7109375" customWidth="1"/>
    <col min="2840" max="2840" width="4.140625" customWidth="1"/>
    <col min="2841" max="2841" width="0.85546875" customWidth="1"/>
    <col min="2842" max="2842" width="4.140625" customWidth="1"/>
    <col min="3073" max="3073" width="14" customWidth="1"/>
    <col min="3074" max="3074" width="3" customWidth="1"/>
    <col min="3075" max="3075" width="18.7109375" customWidth="1"/>
    <col min="3076" max="3086" width="2.28515625" customWidth="1"/>
    <col min="3087" max="3087" width="18.85546875" customWidth="1"/>
    <col min="3088" max="3088" width="4" customWidth="1"/>
    <col min="3089" max="3089" width="1.42578125" customWidth="1"/>
    <col min="3090" max="3090" width="4" customWidth="1"/>
    <col min="3091" max="3091" width="1.7109375" customWidth="1"/>
    <col min="3092" max="3092" width="4.140625" customWidth="1"/>
    <col min="3093" max="3093" width="0.85546875" customWidth="1"/>
    <col min="3094" max="3094" width="4.140625" customWidth="1"/>
    <col min="3095" max="3095" width="1.7109375" customWidth="1"/>
    <col min="3096" max="3096" width="4.140625" customWidth="1"/>
    <col min="3097" max="3097" width="0.85546875" customWidth="1"/>
    <col min="3098" max="3098" width="4.140625" customWidth="1"/>
    <col min="3329" max="3329" width="14" customWidth="1"/>
    <col min="3330" max="3330" width="3" customWidth="1"/>
    <col min="3331" max="3331" width="18.7109375" customWidth="1"/>
    <col min="3332" max="3342" width="2.28515625" customWidth="1"/>
    <col min="3343" max="3343" width="18.85546875" customWidth="1"/>
    <col min="3344" max="3344" width="4" customWidth="1"/>
    <col min="3345" max="3345" width="1.42578125" customWidth="1"/>
    <col min="3346" max="3346" width="4" customWidth="1"/>
    <col min="3347" max="3347" width="1.7109375" customWidth="1"/>
    <col min="3348" max="3348" width="4.140625" customWidth="1"/>
    <col min="3349" max="3349" width="0.85546875" customWidth="1"/>
    <col min="3350" max="3350" width="4.140625" customWidth="1"/>
    <col min="3351" max="3351" width="1.7109375" customWidth="1"/>
    <col min="3352" max="3352" width="4.140625" customWidth="1"/>
    <col min="3353" max="3353" width="0.85546875" customWidth="1"/>
    <col min="3354" max="3354" width="4.140625" customWidth="1"/>
    <col min="3585" max="3585" width="14" customWidth="1"/>
    <col min="3586" max="3586" width="3" customWidth="1"/>
    <col min="3587" max="3587" width="18.7109375" customWidth="1"/>
    <col min="3588" max="3598" width="2.28515625" customWidth="1"/>
    <col min="3599" max="3599" width="18.85546875" customWidth="1"/>
    <col min="3600" max="3600" width="4" customWidth="1"/>
    <col min="3601" max="3601" width="1.42578125" customWidth="1"/>
    <col min="3602" max="3602" width="4" customWidth="1"/>
    <col min="3603" max="3603" width="1.7109375" customWidth="1"/>
    <col min="3604" max="3604" width="4.140625" customWidth="1"/>
    <col min="3605" max="3605" width="0.85546875" customWidth="1"/>
    <col min="3606" max="3606" width="4.140625" customWidth="1"/>
    <col min="3607" max="3607" width="1.7109375" customWidth="1"/>
    <col min="3608" max="3608" width="4.140625" customWidth="1"/>
    <col min="3609" max="3609" width="0.85546875" customWidth="1"/>
    <col min="3610" max="3610" width="4.140625" customWidth="1"/>
    <col min="3841" max="3841" width="14" customWidth="1"/>
    <col min="3842" max="3842" width="3" customWidth="1"/>
    <col min="3843" max="3843" width="18.7109375" customWidth="1"/>
    <col min="3844" max="3854" width="2.28515625" customWidth="1"/>
    <col min="3855" max="3855" width="18.85546875" customWidth="1"/>
    <col min="3856" max="3856" width="4" customWidth="1"/>
    <col min="3857" max="3857" width="1.42578125" customWidth="1"/>
    <col min="3858" max="3858" width="4" customWidth="1"/>
    <col min="3859" max="3859" width="1.7109375" customWidth="1"/>
    <col min="3860" max="3860" width="4.140625" customWidth="1"/>
    <col min="3861" max="3861" width="0.85546875" customWidth="1"/>
    <col min="3862" max="3862" width="4.140625" customWidth="1"/>
    <col min="3863" max="3863" width="1.7109375" customWidth="1"/>
    <col min="3864" max="3864" width="4.140625" customWidth="1"/>
    <col min="3865" max="3865" width="0.85546875" customWidth="1"/>
    <col min="3866" max="3866" width="4.140625" customWidth="1"/>
    <col min="4097" max="4097" width="14" customWidth="1"/>
    <col min="4098" max="4098" width="3" customWidth="1"/>
    <col min="4099" max="4099" width="18.7109375" customWidth="1"/>
    <col min="4100" max="4110" width="2.28515625" customWidth="1"/>
    <col min="4111" max="4111" width="18.85546875" customWidth="1"/>
    <col min="4112" max="4112" width="4" customWidth="1"/>
    <col min="4113" max="4113" width="1.42578125" customWidth="1"/>
    <col min="4114" max="4114" width="4" customWidth="1"/>
    <col min="4115" max="4115" width="1.7109375" customWidth="1"/>
    <col min="4116" max="4116" width="4.140625" customWidth="1"/>
    <col min="4117" max="4117" width="0.85546875" customWidth="1"/>
    <col min="4118" max="4118" width="4.140625" customWidth="1"/>
    <col min="4119" max="4119" width="1.7109375" customWidth="1"/>
    <col min="4120" max="4120" width="4.140625" customWidth="1"/>
    <col min="4121" max="4121" width="0.85546875" customWidth="1"/>
    <col min="4122" max="4122" width="4.140625" customWidth="1"/>
    <col min="4353" max="4353" width="14" customWidth="1"/>
    <col min="4354" max="4354" width="3" customWidth="1"/>
    <col min="4355" max="4355" width="18.7109375" customWidth="1"/>
    <col min="4356" max="4366" width="2.28515625" customWidth="1"/>
    <col min="4367" max="4367" width="18.85546875" customWidth="1"/>
    <col min="4368" max="4368" width="4" customWidth="1"/>
    <col min="4369" max="4369" width="1.42578125" customWidth="1"/>
    <col min="4370" max="4370" width="4" customWidth="1"/>
    <col min="4371" max="4371" width="1.7109375" customWidth="1"/>
    <col min="4372" max="4372" width="4.140625" customWidth="1"/>
    <col min="4373" max="4373" width="0.85546875" customWidth="1"/>
    <col min="4374" max="4374" width="4.140625" customWidth="1"/>
    <col min="4375" max="4375" width="1.7109375" customWidth="1"/>
    <col min="4376" max="4376" width="4.140625" customWidth="1"/>
    <col min="4377" max="4377" width="0.85546875" customWidth="1"/>
    <col min="4378" max="4378" width="4.140625" customWidth="1"/>
    <col min="4609" max="4609" width="14" customWidth="1"/>
    <col min="4610" max="4610" width="3" customWidth="1"/>
    <col min="4611" max="4611" width="18.7109375" customWidth="1"/>
    <col min="4612" max="4622" width="2.28515625" customWidth="1"/>
    <col min="4623" max="4623" width="18.85546875" customWidth="1"/>
    <col min="4624" max="4624" width="4" customWidth="1"/>
    <col min="4625" max="4625" width="1.42578125" customWidth="1"/>
    <col min="4626" max="4626" width="4" customWidth="1"/>
    <col min="4627" max="4627" width="1.7109375" customWidth="1"/>
    <col min="4628" max="4628" width="4.140625" customWidth="1"/>
    <col min="4629" max="4629" width="0.85546875" customWidth="1"/>
    <col min="4630" max="4630" width="4.140625" customWidth="1"/>
    <col min="4631" max="4631" width="1.7109375" customWidth="1"/>
    <col min="4632" max="4632" width="4.140625" customWidth="1"/>
    <col min="4633" max="4633" width="0.85546875" customWidth="1"/>
    <col min="4634" max="4634" width="4.140625" customWidth="1"/>
    <col min="4865" max="4865" width="14" customWidth="1"/>
    <col min="4866" max="4866" width="3" customWidth="1"/>
    <col min="4867" max="4867" width="18.7109375" customWidth="1"/>
    <col min="4868" max="4878" width="2.28515625" customWidth="1"/>
    <col min="4879" max="4879" width="18.85546875" customWidth="1"/>
    <col min="4880" max="4880" width="4" customWidth="1"/>
    <col min="4881" max="4881" width="1.42578125" customWidth="1"/>
    <col min="4882" max="4882" width="4" customWidth="1"/>
    <col min="4883" max="4883" width="1.7109375" customWidth="1"/>
    <col min="4884" max="4884" width="4.140625" customWidth="1"/>
    <col min="4885" max="4885" width="0.85546875" customWidth="1"/>
    <col min="4886" max="4886" width="4.140625" customWidth="1"/>
    <col min="4887" max="4887" width="1.7109375" customWidth="1"/>
    <col min="4888" max="4888" width="4.140625" customWidth="1"/>
    <col min="4889" max="4889" width="0.85546875" customWidth="1"/>
    <col min="4890" max="4890" width="4.140625" customWidth="1"/>
    <col min="5121" max="5121" width="14" customWidth="1"/>
    <col min="5122" max="5122" width="3" customWidth="1"/>
    <col min="5123" max="5123" width="18.7109375" customWidth="1"/>
    <col min="5124" max="5134" width="2.28515625" customWidth="1"/>
    <col min="5135" max="5135" width="18.85546875" customWidth="1"/>
    <col min="5136" max="5136" width="4" customWidth="1"/>
    <col min="5137" max="5137" width="1.42578125" customWidth="1"/>
    <col min="5138" max="5138" width="4" customWidth="1"/>
    <col min="5139" max="5139" width="1.7109375" customWidth="1"/>
    <col min="5140" max="5140" width="4.140625" customWidth="1"/>
    <col min="5141" max="5141" width="0.85546875" customWidth="1"/>
    <col min="5142" max="5142" width="4.140625" customWidth="1"/>
    <col min="5143" max="5143" width="1.7109375" customWidth="1"/>
    <col min="5144" max="5144" width="4.140625" customWidth="1"/>
    <col min="5145" max="5145" width="0.85546875" customWidth="1"/>
    <col min="5146" max="5146" width="4.140625" customWidth="1"/>
    <col min="5377" max="5377" width="14" customWidth="1"/>
    <col min="5378" max="5378" width="3" customWidth="1"/>
    <col min="5379" max="5379" width="18.7109375" customWidth="1"/>
    <col min="5380" max="5390" width="2.28515625" customWidth="1"/>
    <col min="5391" max="5391" width="18.85546875" customWidth="1"/>
    <col min="5392" max="5392" width="4" customWidth="1"/>
    <col min="5393" max="5393" width="1.42578125" customWidth="1"/>
    <col min="5394" max="5394" width="4" customWidth="1"/>
    <col min="5395" max="5395" width="1.7109375" customWidth="1"/>
    <col min="5396" max="5396" width="4.140625" customWidth="1"/>
    <col min="5397" max="5397" width="0.85546875" customWidth="1"/>
    <col min="5398" max="5398" width="4.140625" customWidth="1"/>
    <col min="5399" max="5399" width="1.7109375" customWidth="1"/>
    <col min="5400" max="5400" width="4.140625" customWidth="1"/>
    <col min="5401" max="5401" width="0.85546875" customWidth="1"/>
    <col min="5402" max="5402" width="4.140625" customWidth="1"/>
    <col min="5633" max="5633" width="14" customWidth="1"/>
    <col min="5634" max="5634" width="3" customWidth="1"/>
    <col min="5635" max="5635" width="18.7109375" customWidth="1"/>
    <col min="5636" max="5646" width="2.28515625" customWidth="1"/>
    <col min="5647" max="5647" width="18.85546875" customWidth="1"/>
    <col min="5648" max="5648" width="4" customWidth="1"/>
    <col min="5649" max="5649" width="1.42578125" customWidth="1"/>
    <col min="5650" max="5650" width="4" customWidth="1"/>
    <col min="5651" max="5651" width="1.7109375" customWidth="1"/>
    <col min="5652" max="5652" width="4.140625" customWidth="1"/>
    <col min="5653" max="5653" width="0.85546875" customWidth="1"/>
    <col min="5654" max="5654" width="4.140625" customWidth="1"/>
    <col min="5655" max="5655" width="1.7109375" customWidth="1"/>
    <col min="5656" max="5656" width="4.140625" customWidth="1"/>
    <col min="5657" max="5657" width="0.85546875" customWidth="1"/>
    <col min="5658" max="5658" width="4.140625" customWidth="1"/>
    <col min="5889" max="5889" width="14" customWidth="1"/>
    <col min="5890" max="5890" width="3" customWidth="1"/>
    <col min="5891" max="5891" width="18.7109375" customWidth="1"/>
    <col min="5892" max="5902" width="2.28515625" customWidth="1"/>
    <col min="5903" max="5903" width="18.85546875" customWidth="1"/>
    <col min="5904" max="5904" width="4" customWidth="1"/>
    <col min="5905" max="5905" width="1.42578125" customWidth="1"/>
    <col min="5906" max="5906" width="4" customWidth="1"/>
    <col min="5907" max="5907" width="1.7109375" customWidth="1"/>
    <col min="5908" max="5908" width="4.140625" customWidth="1"/>
    <col min="5909" max="5909" width="0.85546875" customWidth="1"/>
    <col min="5910" max="5910" width="4.140625" customWidth="1"/>
    <col min="5911" max="5911" width="1.7109375" customWidth="1"/>
    <col min="5912" max="5912" width="4.140625" customWidth="1"/>
    <col min="5913" max="5913" width="0.85546875" customWidth="1"/>
    <col min="5914" max="5914" width="4.140625" customWidth="1"/>
    <col min="6145" max="6145" width="14" customWidth="1"/>
    <col min="6146" max="6146" width="3" customWidth="1"/>
    <col min="6147" max="6147" width="18.7109375" customWidth="1"/>
    <col min="6148" max="6158" width="2.28515625" customWidth="1"/>
    <col min="6159" max="6159" width="18.85546875" customWidth="1"/>
    <col min="6160" max="6160" width="4" customWidth="1"/>
    <col min="6161" max="6161" width="1.42578125" customWidth="1"/>
    <col min="6162" max="6162" width="4" customWidth="1"/>
    <col min="6163" max="6163" width="1.7109375" customWidth="1"/>
    <col min="6164" max="6164" width="4.140625" customWidth="1"/>
    <col min="6165" max="6165" width="0.85546875" customWidth="1"/>
    <col min="6166" max="6166" width="4.140625" customWidth="1"/>
    <col min="6167" max="6167" width="1.7109375" customWidth="1"/>
    <col min="6168" max="6168" width="4.140625" customWidth="1"/>
    <col min="6169" max="6169" width="0.85546875" customWidth="1"/>
    <col min="6170" max="6170" width="4.140625" customWidth="1"/>
    <col min="6401" max="6401" width="14" customWidth="1"/>
    <col min="6402" max="6402" width="3" customWidth="1"/>
    <col min="6403" max="6403" width="18.7109375" customWidth="1"/>
    <col min="6404" max="6414" width="2.28515625" customWidth="1"/>
    <col min="6415" max="6415" width="18.85546875" customWidth="1"/>
    <col min="6416" max="6416" width="4" customWidth="1"/>
    <col min="6417" max="6417" width="1.42578125" customWidth="1"/>
    <col min="6418" max="6418" width="4" customWidth="1"/>
    <col min="6419" max="6419" width="1.7109375" customWidth="1"/>
    <col min="6420" max="6420" width="4.140625" customWidth="1"/>
    <col min="6421" max="6421" width="0.85546875" customWidth="1"/>
    <col min="6422" max="6422" width="4.140625" customWidth="1"/>
    <col min="6423" max="6423" width="1.7109375" customWidth="1"/>
    <col min="6424" max="6424" width="4.140625" customWidth="1"/>
    <col min="6425" max="6425" width="0.85546875" customWidth="1"/>
    <col min="6426" max="6426" width="4.140625" customWidth="1"/>
    <col min="6657" max="6657" width="14" customWidth="1"/>
    <col min="6658" max="6658" width="3" customWidth="1"/>
    <col min="6659" max="6659" width="18.7109375" customWidth="1"/>
    <col min="6660" max="6670" width="2.28515625" customWidth="1"/>
    <col min="6671" max="6671" width="18.85546875" customWidth="1"/>
    <col min="6672" max="6672" width="4" customWidth="1"/>
    <col min="6673" max="6673" width="1.42578125" customWidth="1"/>
    <col min="6674" max="6674" width="4" customWidth="1"/>
    <col min="6675" max="6675" width="1.7109375" customWidth="1"/>
    <col min="6676" max="6676" width="4.140625" customWidth="1"/>
    <col min="6677" max="6677" width="0.85546875" customWidth="1"/>
    <col min="6678" max="6678" width="4.140625" customWidth="1"/>
    <col min="6679" max="6679" width="1.7109375" customWidth="1"/>
    <col min="6680" max="6680" width="4.140625" customWidth="1"/>
    <col min="6681" max="6681" width="0.85546875" customWidth="1"/>
    <col min="6682" max="6682" width="4.140625" customWidth="1"/>
    <col min="6913" max="6913" width="14" customWidth="1"/>
    <col min="6914" max="6914" width="3" customWidth="1"/>
    <col min="6915" max="6915" width="18.7109375" customWidth="1"/>
    <col min="6916" max="6926" width="2.28515625" customWidth="1"/>
    <col min="6927" max="6927" width="18.85546875" customWidth="1"/>
    <col min="6928" max="6928" width="4" customWidth="1"/>
    <col min="6929" max="6929" width="1.42578125" customWidth="1"/>
    <col min="6930" max="6930" width="4" customWidth="1"/>
    <col min="6931" max="6931" width="1.7109375" customWidth="1"/>
    <col min="6932" max="6932" width="4.140625" customWidth="1"/>
    <col min="6933" max="6933" width="0.85546875" customWidth="1"/>
    <col min="6934" max="6934" width="4.140625" customWidth="1"/>
    <col min="6935" max="6935" width="1.7109375" customWidth="1"/>
    <col min="6936" max="6936" width="4.140625" customWidth="1"/>
    <col min="6937" max="6937" width="0.85546875" customWidth="1"/>
    <col min="6938" max="6938" width="4.140625" customWidth="1"/>
    <col min="7169" max="7169" width="14" customWidth="1"/>
    <col min="7170" max="7170" width="3" customWidth="1"/>
    <col min="7171" max="7171" width="18.7109375" customWidth="1"/>
    <col min="7172" max="7182" width="2.28515625" customWidth="1"/>
    <col min="7183" max="7183" width="18.85546875" customWidth="1"/>
    <col min="7184" max="7184" width="4" customWidth="1"/>
    <col min="7185" max="7185" width="1.42578125" customWidth="1"/>
    <col min="7186" max="7186" width="4" customWidth="1"/>
    <col min="7187" max="7187" width="1.7109375" customWidth="1"/>
    <col min="7188" max="7188" width="4.140625" customWidth="1"/>
    <col min="7189" max="7189" width="0.85546875" customWidth="1"/>
    <col min="7190" max="7190" width="4.140625" customWidth="1"/>
    <col min="7191" max="7191" width="1.7109375" customWidth="1"/>
    <col min="7192" max="7192" width="4.140625" customWidth="1"/>
    <col min="7193" max="7193" width="0.85546875" customWidth="1"/>
    <col min="7194" max="7194" width="4.140625" customWidth="1"/>
    <col min="7425" max="7425" width="14" customWidth="1"/>
    <col min="7426" max="7426" width="3" customWidth="1"/>
    <col min="7427" max="7427" width="18.7109375" customWidth="1"/>
    <col min="7428" max="7438" width="2.28515625" customWidth="1"/>
    <col min="7439" max="7439" width="18.85546875" customWidth="1"/>
    <col min="7440" max="7440" width="4" customWidth="1"/>
    <col min="7441" max="7441" width="1.42578125" customWidth="1"/>
    <col min="7442" max="7442" width="4" customWidth="1"/>
    <col min="7443" max="7443" width="1.7109375" customWidth="1"/>
    <col min="7444" max="7444" width="4.140625" customWidth="1"/>
    <col min="7445" max="7445" width="0.85546875" customWidth="1"/>
    <col min="7446" max="7446" width="4.140625" customWidth="1"/>
    <col min="7447" max="7447" width="1.7109375" customWidth="1"/>
    <col min="7448" max="7448" width="4.140625" customWidth="1"/>
    <col min="7449" max="7449" width="0.85546875" customWidth="1"/>
    <col min="7450" max="7450" width="4.140625" customWidth="1"/>
    <col min="7681" max="7681" width="14" customWidth="1"/>
    <col min="7682" max="7682" width="3" customWidth="1"/>
    <col min="7683" max="7683" width="18.7109375" customWidth="1"/>
    <col min="7684" max="7694" width="2.28515625" customWidth="1"/>
    <col min="7695" max="7695" width="18.85546875" customWidth="1"/>
    <col min="7696" max="7696" width="4" customWidth="1"/>
    <col min="7697" max="7697" width="1.42578125" customWidth="1"/>
    <col min="7698" max="7698" width="4" customWidth="1"/>
    <col min="7699" max="7699" width="1.7109375" customWidth="1"/>
    <col min="7700" max="7700" width="4.140625" customWidth="1"/>
    <col min="7701" max="7701" width="0.85546875" customWidth="1"/>
    <col min="7702" max="7702" width="4.140625" customWidth="1"/>
    <col min="7703" max="7703" width="1.7109375" customWidth="1"/>
    <col min="7704" max="7704" width="4.140625" customWidth="1"/>
    <col min="7705" max="7705" width="0.85546875" customWidth="1"/>
    <col min="7706" max="7706" width="4.140625" customWidth="1"/>
    <col min="7937" max="7937" width="14" customWidth="1"/>
    <col min="7938" max="7938" width="3" customWidth="1"/>
    <col min="7939" max="7939" width="18.7109375" customWidth="1"/>
    <col min="7940" max="7950" width="2.28515625" customWidth="1"/>
    <col min="7951" max="7951" width="18.85546875" customWidth="1"/>
    <col min="7952" max="7952" width="4" customWidth="1"/>
    <col min="7953" max="7953" width="1.42578125" customWidth="1"/>
    <col min="7954" max="7954" width="4" customWidth="1"/>
    <col min="7955" max="7955" width="1.7109375" customWidth="1"/>
    <col min="7956" max="7956" width="4.140625" customWidth="1"/>
    <col min="7957" max="7957" width="0.85546875" customWidth="1"/>
    <col min="7958" max="7958" width="4.140625" customWidth="1"/>
    <col min="7959" max="7959" width="1.7109375" customWidth="1"/>
    <col min="7960" max="7960" width="4.140625" customWidth="1"/>
    <col min="7961" max="7961" width="0.85546875" customWidth="1"/>
    <col min="7962" max="7962" width="4.140625" customWidth="1"/>
    <col min="8193" max="8193" width="14" customWidth="1"/>
    <col min="8194" max="8194" width="3" customWidth="1"/>
    <col min="8195" max="8195" width="18.7109375" customWidth="1"/>
    <col min="8196" max="8206" width="2.28515625" customWidth="1"/>
    <col min="8207" max="8207" width="18.85546875" customWidth="1"/>
    <col min="8208" max="8208" width="4" customWidth="1"/>
    <col min="8209" max="8209" width="1.42578125" customWidth="1"/>
    <col min="8210" max="8210" width="4" customWidth="1"/>
    <col min="8211" max="8211" width="1.7109375" customWidth="1"/>
    <col min="8212" max="8212" width="4.140625" customWidth="1"/>
    <col min="8213" max="8213" width="0.85546875" customWidth="1"/>
    <col min="8214" max="8214" width="4.140625" customWidth="1"/>
    <col min="8215" max="8215" width="1.7109375" customWidth="1"/>
    <col min="8216" max="8216" width="4.140625" customWidth="1"/>
    <col min="8217" max="8217" width="0.85546875" customWidth="1"/>
    <col min="8218" max="8218" width="4.140625" customWidth="1"/>
    <col min="8449" max="8449" width="14" customWidth="1"/>
    <col min="8450" max="8450" width="3" customWidth="1"/>
    <col min="8451" max="8451" width="18.7109375" customWidth="1"/>
    <col min="8452" max="8462" width="2.28515625" customWidth="1"/>
    <col min="8463" max="8463" width="18.85546875" customWidth="1"/>
    <col min="8464" max="8464" width="4" customWidth="1"/>
    <col min="8465" max="8465" width="1.42578125" customWidth="1"/>
    <col min="8466" max="8466" width="4" customWidth="1"/>
    <col min="8467" max="8467" width="1.7109375" customWidth="1"/>
    <col min="8468" max="8468" width="4.140625" customWidth="1"/>
    <col min="8469" max="8469" width="0.85546875" customWidth="1"/>
    <col min="8470" max="8470" width="4.140625" customWidth="1"/>
    <col min="8471" max="8471" width="1.7109375" customWidth="1"/>
    <col min="8472" max="8472" width="4.140625" customWidth="1"/>
    <col min="8473" max="8473" width="0.85546875" customWidth="1"/>
    <col min="8474" max="8474" width="4.140625" customWidth="1"/>
    <col min="8705" max="8705" width="14" customWidth="1"/>
    <col min="8706" max="8706" width="3" customWidth="1"/>
    <col min="8707" max="8707" width="18.7109375" customWidth="1"/>
    <col min="8708" max="8718" width="2.28515625" customWidth="1"/>
    <col min="8719" max="8719" width="18.85546875" customWidth="1"/>
    <col min="8720" max="8720" width="4" customWidth="1"/>
    <col min="8721" max="8721" width="1.42578125" customWidth="1"/>
    <col min="8722" max="8722" width="4" customWidth="1"/>
    <col min="8723" max="8723" width="1.7109375" customWidth="1"/>
    <col min="8724" max="8724" width="4.140625" customWidth="1"/>
    <col min="8725" max="8725" width="0.85546875" customWidth="1"/>
    <col min="8726" max="8726" width="4.140625" customWidth="1"/>
    <col min="8727" max="8727" width="1.7109375" customWidth="1"/>
    <col min="8728" max="8728" width="4.140625" customWidth="1"/>
    <col min="8729" max="8729" width="0.85546875" customWidth="1"/>
    <col min="8730" max="8730" width="4.140625" customWidth="1"/>
    <col min="8961" max="8961" width="14" customWidth="1"/>
    <col min="8962" max="8962" width="3" customWidth="1"/>
    <col min="8963" max="8963" width="18.7109375" customWidth="1"/>
    <col min="8964" max="8974" width="2.28515625" customWidth="1"/>
    <col min="8975" max="8975" width="18.85546875" customWidth="1"/>
    <col min="8976" max="8976" width="4" customWidth="1"/>
    <col min="8977" max="8977" width="1.42578125" customWidth="1"/>
    <col min="8978" max="8978" width="4" customWidth="1"/>
    <col min="8979" max="8979" width="1.7109375" customWidth="1"/>
    <col min="8980" max="8980" width="4.140625" customWidth="1"/>
    <col min="8981" max="8981" width="0.85546875" customWidth="1"/>
    <col min="8982" max="8982" width="4.140625" customWidth="1"/>
    <col min="8983" max="8983" width="1.7109375" customWidth="1"/>
    <col min="8984" max="8984" width="4.140625" customWidth="1"/>
    <col min="8985" max="8985" width="0.85546875" customWidth="1"/>
    <col min="8986" max="8986" width="4.140625" customWidth="1"/>
    <col min="9217" max="9217" width="14" customWidth="1"/>
    <col min="9218" max="9218" width="3" customWidth="1"/>
    <col min="9219" max="9219" width="18.7109375" customWidth="1"/>
    <col min="9220" max="9230" width="2.28515625" customWidth="1"/>
    <col min="9231" max="9231" width="18.85546875" customWidth="1"/>
    <col min="9232" max="9232" width="4" customWidth="1"/>
    <col min="9233" max="9233" width="1.42578125" customWidth="1"/>
    <col min="9234" max="9234" width="4" customWidth="1"/>
    <col min="9235" max="9235" width="1.7109375" customWidth="1"/>
    <col min="9236" max="9236" width="4.140625" customWidth="1"/>
    <col min="9237" max="9237" width="0.85546875" customWidth="1"/>
    <col min="9238" max="9238" width="4.140625" customWidth="1"/>
    <col min="9239" max="9239" width="1.7109375" customWidth="1"/>
    <col min="9240" max="9240" width="4.140625" customWidth="1"/>
    <col min="9241" max="9241" width="0.85546875" customWidth="1"/>
    <col min="9242" max="9242" width="4.140625" customWidth="1"/>
    <col min="9473" max="9473" width="14" customWidth="1"/>
    <col min="9474" max="9474" width="3" customWidth="1"/>
    <col min="9475" max="9475" width="18.7109375" customWidth="1"/>
    <col min="9476" max="9486" width="2.28515625" customWidth="1"/>
    <col min="9487" max="9487" width="18.85546875" customWidth="1"/>
    <col min="9488" max="9488" width="4" customWidth="1"/>
    <col min="9489" max="9489" width="1.42578125" customWidth="1"/>
    <col min="9490" max="9490" width="4" customWidth="1"/>
    <col min="9491" max="9491" width="1.7109375" customWidth="1"/>
    <col min="9492" max="9492" width="4.140625" customWidth="1"/>
    <col min="9493" max="9493" width="0.85546875" customWidth="1"/>
    <col min="9494" max="9494" width="4.140625" customWidth="1"/>
    <col min="9495" max="9495" width="1.7109375" customWidth="1"/>
    <col min="9496" max="9496" width="4.140625" customWidth="1"/>
    <col min="9497" max="9497" width="0.85546875" customWidth="1"/>
    <col min="9498" max="9498" width="4.140625" customWidth="1"/>
    <col min="9729" max="9729" width="14" customWidth="1"/>
    <col min="9730" max="9730" width="3" customWidth="1"/>
    <col min="9731" max="9731" width="18.7109375" customWidth="1"/>
    <col min="9732" max="9742" width="2.28515625" customWidth="1"/>
    <col min="9743" max="9743" width="18.85546875" customWidth="1"/>
    <col min="9744" max="9744" width="4" customWidth="1"/>
    <col min="9745" max="9745" width="1.42578125" customWidth="1"/>
    <col min="9746" max="9746" width="4" customWidth="1"/>
    <col min="9747" max="9747" width="1.7109375" customWidth="1"/>
    <col min="9748" max="9748" width="4.140625" customWidth="1"/>
    <col min="9749" max="9749" width="0.85546875" customWidth="1"/>
    <col min="9750" max="9750" width="4.140625" customWidth="1"/>
    <col min="9751" max="9751" width="1.7109375" customWidth="1"/>
    <col min="9752" max="9752" width="4.140625" customWidth="1"/>
    <col min="9753" max="9753" width="0.85546875" customWidth="1"/>
    <col min="9754" max="9754" width="4.140625" customWidth="1"/>
    <col min="9985" max="9985" width="14" customWidth="1"/>
    <col min="9986" max="9986" width="3" customWidth="1"/>
    <col min="9987" max="9987" width="18.7109375" customWidth="1"/>
    <col min="9988" max="9998" width="2.28515625" customWidth="1"/>
    <col min="9999" max="9999" width="18.85546875" customWidth="1"/>
    <col min="10000" max="10000" width="4" customWidth="1"/>
    <col min="10001" max="10001" width="1.42578125" customWidth="1"/>
    <col min="10002" max="10002" width="4" customWidth="1"/>
    <col min="10003" max="10003" width="1.7109375" customWidth="1"/>
    <col min="10004" max="10004" width="4.140625" customWidth="1"/>
    <col min="10005" max="10005" width="0.85546875" customWidth="1"/>
    <col min="10006" max="10006" width="4.140625" customWidth="1"/>
    <col min="10007" max="10007" width="1.7109375" customWidth="1"/>
    <col min="10008" max="10008" width="4.140625" customWidth="1"/>
    <col min="10009" max="10009" width="0.85546875" customWidth="1"/>
    <col min="10010" max="10010" width="4.140625" customWidth="1"/>
    <col min="10241" max="10241" width="14" customWidth="1"/>
    <col min="10242" max="10242" width="3" customWidth="1"/>
    <col min="10243" max="10243" width="18.7109375" customWidth="1"/>
    <col min="10244" max="10254" width="2.28515625" customWidth="1"/>
    <col min="10255" max="10255" width="18.85546875" customWidth="1"/>
    <col min="10256" max="10256" width="4" customWidth="1"/>
    <col min="10257" max="10257" width="1.42578125" customWidth="1"/>
    <col min="10258" max="10258" width="4" customWidth="1"/>
    <col min="10259" max="10259" width="1.7109375" customWidth="1"/>
    <col min="10260" max="10260" width="4.140625" customWidth="1"/>
    <col min="10261" max="10261" width="0.85546875" customWidth="1"/>
    <col min="10262" max="10262" width="4.140625" customWidth="1"/>
    <col min="10263" max="10263" width="1.7109375" customWidth="1"/>
    <col min="10264" max="10264" width="4.140625" customWidth="1"/>
    <col min="10265" max="10265" width="0.85546875" customWidth="1"/>
    <col min="10266" max="10266" width="4.140625" customWidth="1"/>
    <col min="10497" max="10497" width="14" customWidth="1"/>
    <col min="10498" max="10498" width="3" customWidth="1"/>
    <col min="10499" max="10499" width="18.7109375" customWidth="1"/>
    <col min="10500" max="10510" width="2.28515625" customWidth="1"/>
    <col min="10511" max="10511" width="18.85546875" customWidth="1"/>
    <col min="10512" max="10512" width="4" customWidth="1"/>
    <col min="10513" max="10513" width="1.42578125" customWidth="1"/>
    <col min="10514" max="10514" width="4" customWidth="1"/>
    <col min="10515" max="10515" width="1.7109375" customWidth="1"/>
    <col min="10516" max="10516" width="4.140625" customWidth="1"/>
    <col min="10517" max="10517" width="0.85546875" customWidth="1"/>
    <col min="10518" max="10518" width="4.140625" customWidth="1"/>
    <col min="10519" max="10519" width="1.7109375" customWidth="1"/>
    <col min="10520" max="10520" width="4.140625" customWidth="1"/>
    <col min="10521" max="10521" width="0.85546875" customWidth="1"/>
    <col min="10522" max="10522" width="4.140625" customWidth="1"/>
    <col min="10753" max="10753" width="14" customWidth="1"/>
    <col min="10754" max="10754" width="3" customWidth="1"/>
    <col min="10755" max="10755" width="18.7109375" customWidth="1"/>
    <col min="10756" max="10766" width="2.28515625" customWidth="1"/>
    <col min="10767" max="10767" width="18.85546875" customWidth="1"/>
    <col min="10768" max="10768" width="4" customWidth="1"/>
    <col min="10769" max="10769" width="1.42578125" customWidth="1"/>
    <col min="10770" max="10770" width="4" customWidth="1"/>
    <col min="10771" max="10771" width="1.7109375" customWidth="1"/>
    <col min="10772" max="10772" width="4.140625" customWidth="1"/>
    <col min="10773" max="10773" width="0.85546875" customWidth="1"/>
    <col min="10774" max="10774" width="4.140625" customWidth="1"/>
    <col min="10775" max="10775" width="1.7109375" customWidth="1"/>
    <col min="10776" max="10776" width="4.140625" customWidth="1"/>
    <col min="10777" max="10777" width="0.85546875" customWidth="1"/>
    <col min="10778" max="10778" width="4.140625" customWidth="1"/>
    <col min="11009" max="11009" width="14" customWidth="1"/>
    <col min="11010" max="11010" width="3" customWidth="1"/>
    <col min="11011" max="11011" width="18.7109375" customWidth="1"/>
    <col min="11012" max="11022" width="2.28515625" customWidth="1"/>
    <col min="11023" max="11023" width="18.85546875" customWidth="1"/>
    <col min="11024" max="11024" width="4" customWidth="1"/>
    <col min="11025" max="11025" width="1.42578125" customWidth="1"/>
    <col min="11026" max="11026" width="4" customWidth="1"/>
    <col min="11027" max="11027" width="1.7109375" customWidth="1"/>
    <col min="11028" max="11028" width="4.140625" customWidth="1"/>
    <col min="11029" max="11029" width="0.85546875" customWidth="1"/>
    <col min="11030" max="11030" width="4.140625" customWidth="1"/>
    <col min="11031" max="11031" width="1.7109375" customWidth="1"/>
    <col min="11032" max="11032" width="4.140625" customWidth="1"/>
    <col min="11033" max="11033" width="0.85546875" customWidth="1"/>
    <col min="11034" max="11034" width="4.140625" customWidth="1"/>
    <col min="11265" max="11265" width="14" customWidth="1"/>
    <col min="11266" max="11266" width="3" customWidth="1"/>
    <col min="11267" max="11267" width="18.7109375" customWidth="1"/>
    <col min="11268" max="11278" width="2.28515625" customWidth="1"/>
    <col min="11279" max="11279" width="18.85546875" customWidth="1"/>
    <col min="11280" max="11280" width="4" customWidth="1"/>
    <col min="11281" max="11281" width="1.42578125" customWidth="1"/>
    <col min="11282" max="11282" width="4" customWidth="1"/>
    <col min="11283" max="11283" width="1.7109375" customWidth="1"/>
    <col min="11284" max="11284" width="4.140625" customWidth="1"/>
    <col min="11285" max="11285" width="0.85546875" customWidth="1"/>
    <col min="11286" max="11286" width="4.140625" customWidth="1"/>
    <col min="11287" max="11287" width="1.7109375" customWidth="1"/>
    <col min="11288" max="11288" width="4.140625" customWidth="1"/>
    <col min="11289" max="11289" width="0.85546875" customWidth="1"/>
    <col min="11290" max="11290" width="4.140625" customWidth="1"/>
    <col min="11521" max="11521" width="14" customWidth="1"/>
    <col min="11522" max="11522" width="3" customWidth="1"/>
    <col min="11523" max="11523" width="18.7109375" customWidth="1"/>
    <col min="11524" max="11534" width="2.28515625" customWidth="1"/>
    <col min="11535" max="11535" width="18.85546875" customWidth="1"/>
    <col min="11536" max="11536" width="4" customWidth="1"/>
    <col min="11537" max="11537" width="1.42578125" customWidth="1"/>
    <col min="11538" max="11538" width="4" customWidth="1"/>
    <col min="11539" max="11539" width="1.7109375" customWidth="1"/>
    <col min="11540" max="11540" width="4.140625" customWidth="1"/>
    <col min="11541" max="11541" width="0.85546875" customWidth="1"/>
    <col min="11542" max="11542" width="4.140625" customWidth="1"/>
    <col min="11543" max="11543" width="1.7109375" customWidth="1"/>
    <col min="11544" max="11544" width="4.140625" customWidth="1"/>
    <col min="11545" max="11545" width="0.85546875" customWidth="1"/>
    <col min="11546" max="11546" width="4.140625" customWidth="1"/>
    <col min="11777" max="11777" width="14" customWidth="1"/>
    <col min="11778" max="11778" width="3" customWidth="1"/>
    <col min="11779" max="11779" width="18.7109375" customWidth="1"/>
    <col min="11780" max="11790" width="2.28515625" customWidth="1"/>
    <col min="11791" max="11791" width="18.85546875" customWidth="1"/>
    <col min="11792" max="11792" width="4" customWidth="1"/>
    <col min="11793" max="11793" width="1.42578125" customWidth="1"/>
    <col min="11794" max="11794" width="4" customWidth="1"/>
    <col min="11795" max="11795" width="1.7109375" customWidth="1"/>
    <col min="11796" max="11796" width="4.140625" customWidth="1"/>
    <col min="11797" max="11797" width="0.85546875" customWidth="1"/>
    <col min="11798" max="11798" width="4.140625" customWidth="1"/>
    <col min="11799" max="11799" width="1.7109375" customWidth="1"/>
    <col min="11800" max="11800" width="4.140625" customWidth="1"/>
    <col min="11801" max="11801" width="0.85546875" customWidth="1"/>
    <col min="11802" max="11802" width="4.140625" customWidth="1"/>
    <col min="12033" max="12033" width="14" customWidth="1"/>
    <col min="12034" max="12034" width="3" customWidth="1"/>
    <col min="12035" max="12035" width="18.7109375" customWidth="1"/>
    <col min="12036" max="12046" width="2.28515625" customWidth="1"/>
    <col min="12047" max="12047" width="18.85546875" customWidth="1"/>
    <col min="12048" max="12048" width="4" customWidth="1"/>
    <col min="12049" max="12049" width="1.42578125" customWidth="1"/>
    <col min="12050" max="12050" width="4" customWidth="1"/>
    <col min="12051" max="12051" width="1.7109375" customWidth="1"/>
    <col min="12052" max="12052" width="4.140625" customWidth="1"/>
    <col min="12053" max="12053" width="0.85546875" customWidth="1"/>
    <col min="12054" max="12054" width="4.140625" customWidth="1"/>
    <col min="12055" max="12055" width="1.7109375" customWidth="1"/>
    <col min="12056" max="12056" width="4.140625" customWidth="1"/>
    <col min="12057" max="12057" width="0.85546875" customWidth="1"/>
    <col min="12058" max="12058" width="4.140625" customWidth="1"/>
    <col min="12289" max="12289" width="14" customWidth="1"/>
    <col min="12290" max="12290" width="3" customWidth="1"/>
    <col min="12291" max="12291" width="18.7109375" customWidth="1"/>
    <col min="12292" max="12302" width="2.28515625" customWidth="1"/>
    <col min="12303" max="12303" width="18.85546875" customWidth="1"/>
    <col min="12304" max="12304" width="4" customWidth="1"/>
    <col min="12305" max="12305" width="1.42578125" customWidth="1"/>
    <col min="12306" max="12306" width="4" customWidth="1"/>
    <col min="12307" max="12307" width="1.7109375" customWidth="1"/>
    <col min="12308" max="12308" width="4.140625" customWidth="1"/>
    <col min="12309" max="12309" width="0.85546875" customWidth="1"/>
    <col min="12310" max="12310" width="4.140625" customWidth="1"/>
    <col min="12311" max="12311" width="1.7109375" customWidth="1"/>
    <col min="12312" max="12312" width="4.140625" customWidth="1"/>
    <col min="12313" max="12313" width="0.85546875" customWidth="1"/>
    <col min="12314" max="12314" width="4.140625" customWidth="1"/>
    <col min="12545" max="12545" width="14" customWidth="1"/>
    <col min="12546" max="12546" width="3" customWidth="1"/>
    <col min="12547" max="12547" width="18.7109375" customWidth="1"/>
    <col min="12548" max="12558" width="2.28515625" customWidth="1"/>
    <col min="12559" max="12559" width="18.85546875" customWidth="1"/>
    <col min="12560" max="12560" width="4" customWidth="1"/>
    <col min="12561" max="12561" width="1.42578125" customWidth="1"/>
    <col min="12562" max="12562" width="4" customWidth="1"/>
    <col min="12563" max="12563" width="1.7109375" customWidth="1"/>
    <col min="12564" max="12564" width="4.140625" customWidth="1"/>
    <col min="12565" max="12565" width="0.85546875" customWidth="1"/>
    <col min="12566" max="12566" width="4.140625" customWidth="1"/>
    <col min="12567" max="12567" width="1.7109375" customWidth="1"/>
    <col min="12568" max="12568" width="4.140625" customWidth="1"/>
    <col min="12569" max="12569" width="0.85546875" customWidth="1"/>
    <col min="12570" max="12570" width="4.140625" customWidth="1"/>
    <col min="12801" max="12801" width="14" customWidth="1"/>
    <col min="12802" max="12802" width="3" customWidth="1"/>
    <col min="12803" max="12803" width="18.7109375" customWidth="1"/>
    <col min="12804" max="12814" width="2.28515625" customWidth="1"/>
    <col min="12815" max="12815" width="18.85546875" customWidth="1"/>
    <col min="12816" max="12816" width="4" customWidth="1"/>
    <col min="12817" max="12817" width="1.42578125" customWidth="1"/>
    <col min="12818" max="12818" width="4" customWidth="1"/>
    <col min="12819" max="12819" width="1.7109375" customWidth="1"/>
    <col min="12820" max="12820" width="4.140625" customWidth="1"/>
    <col min="12821" max="12821" width="0.85546875" customWidth="1"/>
    <col min="12822" max="12822" width="4.140625" customWidth="1"/>
    <col min="12823" max="12823" width="1.7109375" customWidth="1"/>
    <col min="12824" max="12824" width="4.140625" customWidth="1"/>
    <col min="12825" max="12825" width="0.85546875" customWidth="1"/>
    <col min="12826" max="12826" width="4.140625" customWidth="1"/>
    <col min="13057" max="13057" width="14" customWidth="1"/>
    <col min="13058" max="13058" width="3" customWidth="1"/>
    <col min="13059" max="13059" width="18.7109375" customWidth="1"/>
    <col min="13060" max="13070" width="2.28515625" customWidth="1"/>
    <col min="13071" max="13071" width="18.85546875" customWidth="1"/>
    <col min="13072" max="13072" width="4" customWidth="1"/>
    <col min="13073" max="13073" width="1.42578125" customWidth="1"/>
    <col min="13074" max="13074" width="4" customWidth="1"/>
    <col min="13075" max="13075" width="1.7109375" customWidth="1"/>
    <col min="13076" max="13076" width="4.140625" customWidth="1"/>
    <col min="13077" max="13077" width="0.85546875" customWidth="1"/>
    <col min="13078" max="13078" width="4.140625" customWidth="1"/>
    <col min="13079" max="13079" width="1.7109375" customWidth="1"/>
    <col min="13080" max="13080" width="4.140625" customWidth="1"/>
    <col min="13081" max="13081" width="0.85546875" customWidth="1"/>
    <col min="13082" max="13082" width="4.140625" customWidth="1"/>
    <col min="13313" max="13313" width="14" customWidth="1"/>
    <col min="13314" max="13314" width="3" customWidth="1"/>
    <col min="13315" max="13315" width="18.7109375" customWidth="1"/>
    <col min="13316" max="13326" width="2.28515625" customWidth="1"/>
    <col min="13327" max="13327" width="18.85546875" customWidth="1"/>
    <col min="13328" max="13328" width="4" customWidth="1"/>
    <col min="13329" max="13329" width="1.42578125" customWidth="1"/>
    <col min="13330" max="13330" width="4" customWidth="1"/>
    <col min="13331" max="13331" width="1.7109375" customWidth="1"/>
    <col min="13332" max="13332" width="4.140625" customWidth="1"/>
    <col min="13333" max="13333" width="0.85546875" customWidth="1"/>
    <col min="13334" max="13334" width="4.140625" customWidth="1"/>
    <col min="13335" max="13335" width="1.7109375" customWidth="1"/>
    <col min="13336" max="13336" width="4.140625" customWidth="1"/>
    <col min="13337" max="13337" width="0.85546875" customWidth="1"/>
    <col min="13338" max="13338" width="4.140625" customWidth="1"/>
    <col min="13569" max="13569" width="14" customWidth="1"/>
    <col min="13570" max="13570" width="3" customWidth="1"/>
    <col min="13571" max="13571" width="18.7109375" customWidth="1"/>
    <col min="13572" max="13582" width="2.28515625" customWidth="1"/>
    <col min="13583" max="13583" width="18.85546875" customWidth="1"/>
    <col min="13584" max="13584" width="4" customWidth="1"/>
    <col min="13585" max="13585" width="1.42578125" customWidth="1"/>
    <col min="13586" max="13586" width="4" customWidth="1"/>
    <col min="13587" max="13587" width="1.7109375" customWidth="1"/>
    <col min="13588" max="13588" width="4.140625" customWidth="1"/>
    <col min="13589" max="13589" width="0.85546875" customWidth="1"/>
    <col min="13590" max="13590" width="4.140625" customWidth="1"/>
    <col min="13591" max="13591" width="1.7109375" customWidth="1"/>
    <col min="13592" max="13592" width="4.140625" customWidth="1"/>
    <col min="13593" max="13593" width="0.85546875" customWidth="1"/>
    <col min="13594" max="13594" width="4.140625" customWidth="1"/>
    <col min="13825" max="13825" width="14" customWidth="1"/>
    <col min="13826" max="13826" width="3" customWidth="1"/>
    <col min="13827" max="13827" width="18.7109375" customWidth="1"/>
    <col min="13828" max="13838" width="2.28515625" customWidth="1"/>
    <col min="13839" max="13839" width="18.85546875" customWidth="1"/>
    <col min="13840" max="13840" width="4" customWidth="1"/>
    <col min="13841" max="13841" width="1.42578125" customWidth="1"/>
    <col min="13842" max="13842" width="4" customWidth="1"/>
    <col min="13843" max="13843" width="1.7109375" customWidth="1"/>
    <col min="13844" max="13844" width="4.140625" customWidth="1"/>
    <col min="13845" max="13845" width="0.85546875" customWidth="1"/>
    <col min="13846" max="13846" width="4.140625" customWidth="1"/>
    <col min="13847" max="13847" width="1.7109375" customWidth="1"/>
    <col min="13848" max="13848" width="4.140625" customWidth="1"/>
    <col min="13849" max="13849" width="0.85546875" customWidth="1"/>
    <col min="13850" max="13850" width="4.140625" customWidth="1"/>
    <col min="14081" max="14081" width="14" customWidth="1"/>
    <col min="14082" max="14082" width="3" customWidth="1"/>
    <col min="14083" max="14083" width="18.7109375" customWidth="1"/>
    <col min="14084" max="14094" width="2.28515625" customWidth="1"/>
    <col min="14095" max="14095" width="18.85546875" customWidth="1"/>
    <col min="14096" max="14096" width="4" customWidth="1"/>
    <col min="14097" max="14097" width="1.42578125" customWidth="1"/>
    <col min="14098" max="14098" width="4" customWidth="1"/>
    <col min="14099" max="14099" width="1.7109375" customWidth="1"/>
    <col min="14100" max="14100" width="4.140625" customWidth="1"/>
    <col min="14101" max="14101" width="0.85546875" customWidth="1"/>
    <col min="14102" max="14102" width="4.140625" customWidth="1"/>
    <col min="14103" max="14103" width="1.7109375" customWidth="1"/>
    <col min="14104" max="14104" width="4.140625" customWidth="1"/>
    <col min="14105" max="14105" width="0.85546875" customWidth="1"/>
    <col min="14106" max="14106" width="4.140625" customWidth="1"/>
    <col min="14337" max="14337" width="14" customWidth="1"/>
    <col min="14338" max="14338" width="3" customWidth="1"/>
    <col min="14339" max="14339" width="18.7109375" customWidth="1"/>
    <col min="14340" max="14350" width="2.28515625" customWidth="1"/>
    <col min="14351" max="14351" width="18.85546875" customWidth="1"/>
    <col min="14352" max="14352" width="4" customWidth="1"/>
    <col min="14353" max="14353" width="1.42578125" customWidth="1"/>
    <col min="14354" max="14354" width="4" customWidth="1"/>
    <col min="14355" max="14355" width="1.7109375" customWidth="1"/>
    <col min="14356" max="14356" width="4.140625" customWidth="1"/>
    <col min="14357" max="14357" width="0.85546875" customWidth="1"/>
    <col min="14358" max="14358" width="4.140625" customWidth="1"/>
    <col min="14359" max="14359" width="1.7109375" customWidth="1"/>
    <col min="14360" max="14360" width="4.140625" customWidth="1"/>
    <col min="14361" max="14361" width="0.85546875" customWidth="1"/>
    <col min="14362" max="14362" width="4.140625" customWidth="1"/>
    <col min="14593" max="14593" width="14" customWidth="1"/>
    <col min="14594" max="14594" width="3" customWidth="1"/>
    <col min="14595" max="14595" width="18.7109375" customWidth="1"/>
    <col min="14596" max="14606" width="2.28515625" customWidth="1"/>
    <col min="14607" max="14607" width="18.85546875" customWidth="1"/>
    <col min="14608" max="14608" width="4" customWidth="1"/>
    <col min="14609" max="14609" width="1.42578125" customWidth="1"/>
    <col min="14610" max="14610" width="4" customWidth="1"/>
    <col min="14611" max="14611" width="1.7109375" customWidth="1"/>
    <col min="14612" max="14612" width="4.140625" customWidth="1"/>
    <col min="14613" max="14613" width="0.85546875" customWidth="1"/>
    <col min="14614" max="14614" width="4.140625" customWidth="1"/>
    <col min="14615" max="14615" width="1.7109375" customWidth="1"/>
    <col min="14616" max="14616" width="4.140625" customWidth="1"/>
    <col min="14617" max="14617" width="0.85546875" customWidth="1"/>
    <col min="14618" max="14618" width="4.140625" customWidth="1"/>
    <col min="14849" max="14849" width="14" customWidth="1"/>
    <col min="14850" max="14850" width="3" customWidth="1"/>
    <col min="14851" max="14851" width="18.7109375" customWidth="1"/>
    <col min="14852" max="14862" width="2.28515625" customWidth="1"/>
    <col min="14863" max="14863" width="18.85546875" customWidth="1"/>
    <col min="14864" max="14864" width="4" customWidth="1"/>
    <col min="14865" max="14865" width="1.42578125" customWidth="1"/>
    <col min="14866" max="14866" width="4" customWidth="1"/>
    <col min="14867" max="14867" width="1.7109375" customWidth="1"/>
    <col min="14868" max="14868" width="4.140625" customWidth="1"/>
    <col min="14869" max="14869" width="0.85546875" customWidth="1"/>
    <col min="14870" max="14870" width="4.140625" customWidth="1"/>
    <col min="14871" max="14871" width="1.7109375" customWidth="1"/>
    <col min="14872" max="14872" width="4.140625" customWidth="1"/>
    <col min="14873" max="14873" width="0.85546875" customWidth="1"/>
    <col min="14874" max="14874" width="4.140625" customWidth="1"/>
    <col min="15105" max="15105" width="14" customWidth="1"/>
    <col min="15106" max="15106" width="3" customWidth="1"/>
    <col min="15107" max="15107" width="18.7109375" customWidth="1"/>
    <col min="15108" max="15118" width="2.28515625" customWidth="1"/>
    <col min="15119" max="15119" width="18.85546875" customWidth="1"/>
    <col min="15120" max="15120" width="4" customWidth="1"/>
    <col min="15121" max="15121" width="1.42578125" customWidth="1"/>
    <col min="15122" max="15122" width="4" customWidth="1"/>
    <col min="15123" max="15123" width="1.7109375" customWidth="1"/>
    <col min="15124" max="15124" width="4.140625" customWidth="1"/>
    <col min="15125" max="15125" width="0.85546875" customWidth="1"/>
    <col min="15126" max="15126" width="4.140625" customWidth="1"/>
    <col min="15127" max="15127" width="1.7109375" customWidth="1"/>
    <col min="15128" max="15128" width="4.140625" customWidth="1"/>
    <col min="15129" max="15129" width="0.85546875" customWidth="1"/>
    <col min="15130" max="15130" width="4.140625" customWidth="1"/>
    <col min="15361" max="15361" width="14" customWidth="1"/>
    <col min="15362" max="15362" width="3" customWidth="1"/>
    <col min="15363" max="15363" width="18.7109375" customWidth="1"/>
    <col min="15364" max="15374" width="2.28515625" customWidth="1"/>
    <col min="15375" max="15375" width="18.85546875" customWidth="1"/>
    <col min="15376" max="15376" width="4" customWidth="1"/>
    <col min="15377" max="15377" width="1.42578125" customWidth="1"/>
    <col min="15378" max="15378" width="4" customWidth="1"/>
    <col min="15379" max="15379" width="1.7109375" customWidth="1"/>
    <col min="15380" max="15380" width="4.140625" customWidth="1"/>
    <col min="15381" max="15381" width="0.85546875" customWidth="1"/>
    <col min="15382" max="15382" width="4.140625" customWidth="1"/>
    <col min="15383" max="15383" width="1.7109375" customWidth="1"/>
    <col min="15384" max="15384" width="4.140625" customWidth="1"/>
    <col min="15385" max="15385" width="0.85546875" customWidth="1"/>
    <col min="15386" max="15386" width="4.140625" customWidth="1"/>
    <col min="15617" max="15617" width="14" customWidth="1"/>
    <col min="15618" max="15618" width="3" customWidth="1"/>
    <col min="15619" max="15619" width="18.7109375" customWidth="1"/>
    <col min="15620" max="15630" width="2.28515625" customWidth="1"/>
    <col min="15631" max="15631" width="18.85546875" customWidth="1"/>
    <col min="15632" max="15632" width="4" customWidth="1"/>
    <col min="15633" max="15633" width="1.42578125" customWidth="1"/>
    <col min="15634" max="15634" width="4" customWidth="1"/>
    <col min="15635" max="15635" width="1.7109375" customWidth="1"/>
    <col min="15636" max="15636" width="4.140625" customWidth="1"/>
    <col min="15637" max="15637" width="0.85546875" customWidth="1"/>
    <col min="15638" max="15638" width="4.140625" customWidth="1"/>
    <col min="15639" max="15639" width="1.7109375" customWidth="1"/>
    <col min="15640" max="15640" width="4.140625" customWidth="1"/>
    <col min="15641" max="15641" width="0.85546875" customWidth="1"/>
    <col min="15642" max="15642" width="4.140625" customWidth="1"/>
    <col min="15873" max="15873" width="14" customWidth="1"/>
    <col min="15874" max="15874" width="3" customWidth="1"/>
    <col min="15875" max="15875" width="18.7109375" customWidth="1"/>
    <col min="15876" max="15886" width="2.28515625" customWidth="1"/>
    <col min="15887" max="15887" width="18.85546875" customWidth="1"/>
    <col min="15888" max="15888" width="4" customWidth="1"/>
    <col min="15889" max="15889" width="1.42578125" customWidth="1"/>
    <col min="15890" max="15890" width="4" customWidth="1"/>
    <col min="15891" max="15891" width="1.7109375" customWidth="1"/>
    <col min="15892" max="15892" width="4.140625" customWidth="1"/>
    <col min="15893" max="15893" width="0.85546875" customWidth="1"/>
    <col min="15894" max="15894" width="4.140625" customWidth="1"/>
    <col min="15895" max="15895" width="1.7109375" customWidth="1"/>
    <col min="15896" max="15896" width="4.140625" customWidth="1"/>
    <col min="15897" max="15897" width="0.85546875" customWidth="1"/>
    <col min="15898" max="15898" width="4.140625" customWidth="1"/>
    <col min="16129" max="16129" width="14" customWidth="1"/>
    <col min="16130" max="16130" width="3" customWidth="1"/>
    <col min="16131" max="16131" width="18.7109375" customWidth="1"/>
    <col min="16132" max="16142" width="2.28515625" customWidth="1"/>
    <col min="16143" max="16143" width="18.85546875" customWidth="1"/>
    <col min="16144" max="16144" width="4" customWidth="1"/>
    <col min="16145" max="16145" width="1.42578125" customWidth="1"/>
    <col min="16146" max="16146" width="4" customWidth="1"/>
    <col min="16147" max="16147" width="1.7109375" customWidth="1"/>
    <col min="16148" max="16148" width="4.140625" customWidth="1"/>
    <col min="16149" max="16149" width="0.85546875" customWidth="1"/>
    <col min="16150" max="16150" width="4.140625" customWidth="1"/>
    <col min="16151" max="16151" width="1.7109375" customWidth="1"/>
    <col min="16152" max="16152" width="4.140625" customWidth="1"/>
    <col min="16153" max="16153" width="0.85546875" customWidth="1"/>
    <col min="16154" max="16154" width="4.140625" customWidth="1"/>
  </cols>
  <sheetData>
    <row r="1" spans="1:256" s="7" customFormat="1" x14ac:dyDescent="0.2">
      <c r="A1" s="34" t="s">
        <v>6</v>
      </c>
      <c r="B1" s="39"/>
      <c r="C1" s="369">
        <f>Spielplan!$E$30</f>
        <v>43274</v>
      </c>
      <c r="D1" s="370"/>
      <c r="E1" s="370"/>
      <c r="F1" s="370"/>
      <c r="G1" s="370"/>
      <c r="H1" s="370"/>
      <c r="I1" s="370"/>
      <c r="J1" s="370"/>
      <c r="K1" s="370"/>
      <c r="L1" s="370"/>
      <c r="M1" s="370"/>
      <c r="N1" s="370"/>
      <c r="P1" s="14"/>
      <c r="Q1" s="14"/>
      <c r="R1" s="14"/>
      <c r="S1" s="14"/>
      <c r="T1" s="14"/>
      <c r="U1" s="14"/>
      <c r="V1" s="14"/>
      <c r="W1" s="14"/>
      <c r="X1" s="14"/>
      <c r="Y1" s="14"/>
      <c r="Z1" s="14"/>
    </row>
    <row r="2" spans="1:256" s="7" customFormat="1" x14ac:dyDescent="0.2">
      <c r="A2" s="34" t="s">
        <v>8</v>
      </c>
      <c r="B2" s="39"/>
      <c r="C2" s="369" t="str">
        <f>Spielplan!$E$31</f>
        <v>10 Uhr</v>
      </c>
      <c r="D2" s="370"/>
      <c r="E2" s="370"/>
      <c r="F2" s="370"/>
      <c r="G2" s="370"/>
      <c r="H2" s="370"/>
      <c r="I2" s="370"/>
      <c r="J2" s="370"/>
      <c r="K2" s="370"/>
      <c r="L2" s="370"/>
      <c r="M2" s="370"/>
      <c r="N2" s="370"/>
      <c r="P2" s="14"/>
      <c r="Q2" s="14"/>
      <c r="R2" s="14"/>
      <c r="S2" s="14"/>
      <c r="T2" s="14"/>
      <c r="U2" s="14"/>
      <c r="V2" s="14"/>
      <c r="W2" s="14"/>
      <c r="X2" s="14"/>
      <c r="Y2" s="14"/>
      <c r="Z2" s="14"/>
    </row>
    <row r="3" spans="1:256" s="7" customFormat="1" x14ac:dyDescent="0.2">
      <c r="A3" s="34" t="s">
        <v>94</v>
      </c>
      <c r="B3" s="39"/>
      <c r="C3" s="369" t="str">
        <f>Spielplan!$E$32</f>
        <v>Hohenklingen</v>
      </c>
      <c r="D3" s="370"/>
      <c r="E3" s="370"/>
      <c r="F3" s="370"/>
      <c r="G3" s="370"/>
      <c r="H3" s="370"/>
      <c r="I3" s="370"/>
      <c r="J3" s="370"/>
      <c r="K3" s="370"/>
      <c r="L3" s="370"/>
      <c r="M3" s="370"/>
      <c r="N3" s="370"/>
      <c r="P3" s="14"/>
      <c r="Q3" s="14"/>
      <c r="R3" s="14"/>
      <c r="S3" s="14"/>
      <c r="T3" s="14"/>
      <c r="U3" s="14"/>
      <c r="V3" s="14"/>
      <c r="W3" s="14"/>
      <c r="X3" s="14"/>
      <c r="Y3" s="14"/>
      <c r="Z3" s="14"/>
    </row>
    <row r="4" spans="1:256" s="7" customFormat="1" x14ac:dyDescent="0.2">
      <c r="A4" s="34" t="s">
        <v>7</v>
      </c>
      <c r="B4" s="39"/>
      <c r="C4" s="3" t="s">
        <v>122</v>
      </c>
      <c r="D4" s="38"/>
      <c r="P4" s="14"/>
      <c r="Q4" s="14"/>
      <c r="R4" s="14"/>
      <c r="S4" s="14"/>
      <c r="T4" s="14"/>
      <c r="U4" s="14"/>
      <c r="V4" s="14"/>
      <c r="W4" s="14"/>
      <c r="X4" s="14"/>
      <c r="Y4" s="14"/>
      <c r="Z4" s="14"/>
    </row>
    <row r="5" spans="1:256" s="7" customFormat="1" x14ac:dyDescent="0.2">
      <c r="A5" s="34" t="s">
        <v>32</v>
      </c>
      <c r="C5" s="3" t="s">
        <v>254</v>
      </c>
      <c r="D5" s="38"/>
      <c r="P5" s="14"/>
      <c r="Q5" s="14"/>
      <c r="R5" s="14"/>
      <c r="S5" s="14"/>
      <c r="T5" s="14"/>
      <c r="U5" s="14"/>
      <c r="V5" s="14"/>
      <c r="W5" s="14"/>
      <c r="X5" s="14"/>
      <c r="Y5" s="14"/>
      <c r="Z5" s="14"/>
    </row>
    <row r="6" spans="1:256" s="7" customFormat="1" x14ac:dyDescent="0.2">
      <c r="A6" s="34" t="s">
        <v>33</v>
      </c>
      <c r="B6" s="39"/>
      <c r="C6" s="7" t="s">
        <v>103</v>
      </c>
      <c r="D6" s="38"/>
      <c r="P6" s="14"/>
      <c r="Q6" s="14"/>
      <c r="R6" s="14"/>
      <c r="S6" s="14"/>
      <c r="T6" s="14"/>
      <c r="U6" s="14"/>
      <c r="V6" s="14"/>
      <c r="W6" s="14"/>
      <c r="X6" s="14"/>
      <c r="Y6" s="14"/>
      <c r="Z6" s="14"/>
    </row>
    <row r="7" spans="1:256" s="7" customFormat="1" x14ac:dyDescent="0.2">
      <c r="A7" s="34" t="s">
        <v>34</v>
      </c>
      <c r="B7" s="39"/>
      <c r="C7" s="7" t="str">
        <f>Spielplan!$E$29</f>
        <v>BZM Nord Vor</v>
      </c>
      <c r="D7" s="38"/>
      <c r="P7" s="14"/>
      <c r="Q7" s="14"/>
      <c r="R7" s="14"/>
      <c r="S7" s="14"/>
      <c r="T7" s="14"/>
      <c r="U7" s="14"/>
      <c r="V7" s="14"/>
      <c r="W7" s="14"/>
      <c r="X7" s="14"/>
      <c r="Y7" s="14"/>
      <c r="Z7" s="14"/>
    </row>
    <row r="8" spans="1:256" s="7" customFormat="1" x14ac:dyDescent="0.2">
      <c r="A8" s="34" t="s">
        <v>35</v>
      </c>
      <c r="B8" s="39"/>
      <c r="C8" s="34"/>
      <c r="D8" s="34"/>
      <c r="E8" s="34"/>
      <c r="F8" s="34"/>
      <c r="P8" s="14"/>
      <c r="Q8" s="14"/>
      <c r="R8" s="14"/>
      <c r="S8" s="14"/>
      <c r="T8" s="14"/>
      <c r="U8" s="34"/>
      <c r="V8" s="34"/>
      <c r="W8" s="14"/>
      <c r="X8" s="1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row>
    <row r="9" spans="1:256" s="7" customFormat="1" x14ac:dyDescent="0.2">
      <c r="A9" s="34" t="s">
        <v>11</v>
      </c>
      <c r="B9" s="39"/>
      <c r="C9" s="12" t="str">
        <f>Spielplan!$E$22</f>
        <v>TV Hohenklingen</v>
      </c>
      <c r="D9" s="38"/>
      <c r="P9" s="14"/>
      <c r="Q9" s="14"/>
      <c r="R9" s="14"/>
      <c r="S9" s="14"/>
      <c r="T9" s="14"/>
      <c r="U9" s="14"/>
      <c r="V9" s="14"/>
      <c r="W9" s="14"/>
      <c r="X9" s="14"/>
      <c r="Y9" s="14"/>
      <c r="Z9" s="14"/>
    </row>
    <row r="10" spans="1:256" s="7" customFormat="1" x14ac:dyDescent="0.2">
      <c r="A10" s="34"/>
      <c r="B10" s="39"/>
      <c r="C10" s="12" t="str">
        <f>Spielplan!$E$23</f>
        <v>TV Vaihingen/Enz 2</v>
      </c>
      <c r="D10" s="38"/>
      <c r="P10" s="14"/>
      <c r="Q10" s="14"/>
      <c r="R10" s="14"/>
      <c r="S10" s="14"/>
      <c r="T10" s="14"/>
      <c r="U10" s="14"/>
      <c r="V10" s="14"/>
      <c r="W10" s="14"/>
      <c r="X10" s="14"/>
      <c r="Y10" s="14"/>
      <c r="Z10" s="14"/>
    </row>
    <row r="11" spans="1:256" s="7" customFormat="1" x14ac:dyDescent="0.2">
      <c r="A11" s="34"/>
      <c r="B11" s="39"/>
      <c r="C11" s="12" t="str">
        <f>Spielplan!$E$24</f>
        <v>TV Ochsenbach</v>
      </c>
      <c r="D11" s="38"/>
      <c r="P11" s="14"/>
      <c r="Q11" s="14"/>
      <c r="R11" s="14"/>
      <c r="S11" s="14"/>
      <c r="T11" s="14"/>
      <c r="U11" s="14"/>
      <c r="V11" s="14"/>
      <c r="W11" s="14"/>
      <c r="X11" s="14"/>
      <c r="Y11" s="14"/>
      <c r="Z11" s="14"/>
    </row>
    <row r="12" spans="1:256" s="7" customFormat="1" x14ac:dyDescent="0.2">
      <c r="A12" s="34"/>
      <c r="B12" s="39"/>
      <c r="C12" s="12" t="str">
        <f>Spielplan!$E$25</f>
        <v>TV Stammheim 2</v>
      </c>
      <c r="D12" s="38"/>
      <c r="P12" s="14"/>
      <c r="Q12" s="14"/>
      <c r="R12" s="14"/>
      <c r="S12" s="4"/>
      <c r="T12" s="4"/>
      <c r="U12" s="2"/>
      <c r="V12" s="4"/>
      <c r="W12" s="4"/>
      <c r="X12" s="4"/>
      <c r="Y12" s="2"/>
      <c r="Z12" s="4"/>
    </row>
    <row r="13" spans="1:256" s="7" customFormat="1" x14ac:dyDescent="0.2">
      <c r="A13" s="34"/>
      <c r="B13" s="39"/>
      <c r="C13" s="12" t="str">
        <f>Spielplan!$E$26</f>
        <v>TSV Westerstetten</v>
      </c>
      <c r="D13" s="38"/>
      <c r="P13" s="14"/>
      <c r="Q13" s="14"/>
      <c r="R13" s="14"/>
      <c r="S13" s="4"/>
      <c r="T13" s="4"/>
      <c r="U13" s="2"/>
      <c r="V13" s="4"/>
      <c r="W13" s="4"/>
      <c r="X13" s="4"/>
      <c r="Y13" s="2"/>
      <c r="Z13" s="4"/>
    </row>
    <row r="14" spans="1:256" s="7" customFormat="1" x14ac:dyDescent="0.2">
      <c r="A14" s="34"/>
      <c r="B14" s="39"/>
      <c r="C14" s="12" t="str">
        <f>Spielplan!$E$27</f>
        <v>TG Biberach m.</v>
      </c>
      <c r="D14" s="38"/>
      <c r="P14" s="14"/>
      <c r="Q14" s="14"/>
      <c r="R14" s="14"/>
      <c r="S14" s="4"/>
      <c r="T14" s="4"/>
      <c r="U14" s="2"/>
      <c r="V14" s="4"/>
      <c r="W14" s="4"/>
      <c r="X14" s="4"/>
      <c r="Y14" s="2"/>
      <c r="Z14" s="4"/>
    </row>
    <row r="15" spans="1:256" s="11" customFormat="1" x14ac:dyDescent="0.2">
      <c r="A15" s="364"/>
      <c r="B15" s="241"/>
      <c r="C15" s="329"/>
      <c r="D15" s="241"/>
      <c r="E15" s="8"/>
      <c r="F15" s="8"/>
      <c r="G15" s="8"/>
      <c r="H15" s="8"/>
      <c r="I15" s="8"/>
      <c r="J15" s="8"/>
      <c r="K15" s="8"/>
      <c r="L15" s="8"/>
      <c r="M15" s="8"/>
      <c r="N15" s="8"/>
      <c r="O15" s="8"/>
      <c r="P15" s="8"/>
      <c r="Q15" s="8"/>
      <c r="R15" s="8"/>
      <c r="S15" s="8"/>
      <c r="T15" s="8"/>
      <c r="U15" s="8"/>
      <c r="V15" s="8"/>
      <c r="W15" s="8"/>
      <c r="X15" s="8"/>
      <c r="Y15" s="8"/>
      <c r="Z15" s="8"/>
    </row>
    <row r="16" spans="1:256" s="3" customFormat="1" x14ac:dyDescent="0.2">
      <c r="A16" s="37" t="s">
        <v>0</v>
      </c>
      <c r="B16" s="39"/>
      <c r="C16" s="14" t="s">
        <v>1</v>
      </c>
      <c r="D16" s="39"/>
      <c r="E16" s="7" t="s">
        <v>2</v>
      </c>
      <c r="F16" s="14"/>
      <c r="G16" s="14"/>
      <c r="H16" s="14"/>
      <c r="I16" s="14"/>
      <c r="J16" s="14"/>
      <c r="K16" s="14"/>
      <c r="L16" s="14"/>
      <c r="M16" s="14"/>
      <c r="N16" s="14"/>
      <c r="O16" s="14" t="s">
        <v>3</v>
      </c>
      <c r="P16" s="2"/>
      <c r="Q16" s="14" t="s">
        <v>101</v>
      </c>
      <c r="R16" s="14"/>
      <c r="S16" s="4"/>
      <c r="T16" s="2"/>
      <c r="U16" s="14" t="s">
        <v>102</v>
      </c>
      <c r="V16" s="14"/>
      <c r="W16" s="4"/>
      <c r="X16" s="2"/>
      <c r="Y16" s="14" t="s">
        <v>4</v>
      </c>
      <c r="Z16" s="14"/>
    </row>
    <row r="17" spans="1:26" s="3" customFormat="1" x14ac:dyDescent="0.2">
      <c r="A17" s="36"/>
      <c r="B17" s="39" t="s">
        <v>88</v>
      </c>
      <c r="C17" s="14"/>
      <c r="D17" s="39"/>
      <c r="E17" s="14"/>
      <c r="F17" s="14"/>
      <c r="G17" s="14"/>
      <c r="H17" s="14"/>
      <c r="I17" s="14"/>
      <c r="J17" s="14"/>
      <c r="K17" s="14"/>
      <c r="L17" s="14"/>
      <c r="M17" s="14"/>
      <c r="N17" s="14"/>
      <c r="O17" s="14"/>
      <c r="P17" s="14"/>
      <c r="Q17" s="14"/>
      <c r="R17" s="14"/>
      <c r="S17" s="14"/>
      <c r="T17" s="14"/>
      <c r="U17" s="14"/>
      <c r="V17" s="14"/>
      <c r="W17" s="14"/>
      <c r="X17" s="14"/>
      <c r="Y17" s="14"/>
      <c r="Z17" s="14"/>
    </row>
    <row r="18" spans="1:26" s="5" customFormat="1" x14ac:dyDescent="0.2">
      <c r="A18" s="36" t="s">
        <v>242</v>
      </c>
      <c r="B18" s="65">
        <v>1</v>
      </c>
      <c r="C18" s="9" t="str">
        <f>T($C$9)</f>
        <v>TV Hohenklingen</v>
      </c>
      <c r="D18" s="15" t="s">
        <v>15</v>
      </c>
      <c r="E18" s="9" t="str">
        <f>T($C$10)</f>
        <v>TV Vaihingen/Enz 2</v>
      </c>
      <c r="F18" s="9"/>
      <c r="G18" s="9"/>
      <c r="H18" s="9"/>
      <c r="I18" s="9"/>
      <c r="J18" s="9"/>
      <c r="K18" s="9"/>
      <c r="L18" s="9"/>
      <c r="M18" s="9"/>
      <c r="N18" s="9"/>
      <c r="O18" s="9" t="str">
        <f>T($C$13)</f>
        <v>TSV Westerstetten</v>
      </c>
      <c r="P18" s="4"/>
      <c r="Q18" s="4" t="s">
        <v>5</v>
      </c>
      <c r="R18" s="4"/>
      <c r="S18" s="4"/>
      <c r="T18" s="4"/>
      <c r="U18" s="4" t="s">
        <v>5</v>
      </c>
      <c r="V18" s="4"/>
      <c r="W18" s="4"/>
      <c r="X18" s="4"/>
      <c r="Y18" s="4" t="s">
        <v>5</v>
      </c>
      <c r="Z18" s="4"/>
    </row>
    <row r="19" spans="1:26" s="5" customFormat="1" x14ac:dyDescent="0.2">
      <c r="A19" s="36"/>
      <c r="B19" s="65">
        <v>2</v>
      </c>
      <c r="C19" s="9" t="str">
        <f>T($C$11)</f>
        <v>TV Ochsenbach</v>
      </c>
      <c r="D19" s="15" t="s">
        <v>15</v>
      </c>
      <c r="E19" s="9" t="str">
        <f>T($C$12)</f>
        <v>TV Stammheim 2</v>
      </c>
      <c r="F19" s="9"/>
      <c r="G19" s="9"/>
      <c r="H19" s="9"/>
      <c r="I19" s="9"/>
      <c r="J19" s="9"/>
      <c r="K19" s="9"/>
      <c r="L19" s="9"/>
      <c r="M19" s="9"/>
      <c r="N19" s="9"/>
      <c r="O19" s="320" t="str">
        <f>T($C$14)</f>
        <v>TG Biberach m.</v>
      </c>
      <c r="P19" s="4"/>
      <c r="Q19" s="4" t="s">
        <v>5</v>
      </c>
      <c r="R19" s="4"/>
      <c r="S19" s="4"/>
      <c r="T19" s="4"/>
      <c r="U19" s="4" t="s">
        <v>5</v>
      </c>
      <c r="V19" s="4"/>
      <c r="W19" s="4"/>
      <c r="X19" s="4"/>
      <c r="Y19" s="4" t="s">
        <v>5</v>
      </c>
      <c r="Z19" s="4"/>
    </row>
    <row r="20" spans="1:26" s="5" customFormat="1" x14ac:dyDescent="0.2">
      <c r="A20" s="36"/>
      <c r="B20" s="65"/>
      <c r="C20" s="9"/>
      <c r="D20" s="15"/>
      <c r="E20" s="9"/>
      <c r="F20" s="9"/>
      <c r="G20" s="9"/>
      <c r="H20" s="9"/>
      <c r="I20" s="9"/>
      <c r="J20" s="9"/>
      <c r="K20" s="9"/>
      <c r="L20" s="9"/>
      <c r="M20" s="9"/>
      <c r="N20" s="9"/>
      <c r="O20" s="9"/>
      <c r="P20" s="4"/>
      <c r="Q20" s="4"/>
      <c r="R20" s="4"/>
      <c r="S20" s="4"/>
      <c r="T20" s="4"/>
      <c r="U20" s="2"/>
      <c r="V20" s="4"/>
      <c r="W20" s="4"/>
      <c r="X20" s="4"/>
      <c r="Y20" s="2"/>
      <c r="Z20" s="4"/>
    </row>
    <row r="21" spans="1:26" s="5" customFormat="1" x14ac:dyDescent="0.2">
      <c r="A21" s="36"/>
      <c r="B21" s="65" t="s">
        <v>89</v>
      </c>
      <c r="C21" s="9" t="str">
        <f>T($C$13)</f>
        <v>TSV Westerstetten</v>
      </c>
      <c r="D21" s="15" t="s">
        <v>15</v>
      </c>
      <c r="E21" s="9" t="str">
        <f>T($C$14)</f>
        <v>TG Biberach m.</v>
      </c>
      <c r="F21" s="9"/>
      <c r="G21" s="9"/>
      <c r="H21" s="9"/>
      <c r="I21" s="9"/>
      <c r="J21" s="9"/>
      <c r="K21" s="9"/>
      <c r="L21" s="9"/>
      <c r="M21" s="9"/>
      <c r="N21" s="9"/>
      <c r="O21" s="9" t="str">
        <f>T($C$10)</f>
        <v>TV Vaihingen/Enz 2</v>
      </c>
      <c r="P21" s="4"/>
      <c r="Q21" s="4" t="s">
        <v>5</v>
      </c>
      <c r="R21" s="4"/>
      <c r="S21" s="4"/>
      <c r="T21" s="4"/>
      <c r="U21" s="4" t="s">
        <v>5</v>
      </c>
      <c r="V21" s="4"/>
      <c r="W21" s="4"/>
      <c r="X21" s="4"/>
      <c r="Y21" s="4" t="s">
        <v>5</v>
      </c>
      <c r="Z21" s="4"/>
    </row>
    <row r="22" spans="1:26" s="5" customFormat="1" x14ac:dyDescent="0.2">
      <c r="A22"/>
      <c r="B22" s="65" t="s">
        <v>90</v>
      </c>
      <c r="C22" s="9" t="str">
        <f>T($C$9)</f>
        <v>TV Hohenklingen</v>
      </c>
      <c r="D22" s="15" t="s">
        <v>15</v>
      </c>
      <c r="E22" s="9" t="str">
        <f>T($C$11)</f>
        <v>TV Ochsenbach</v>
      </c>
      <c r="F22" s="9"/>
      <c r="G22" s="9"/>
      <c r="H22" s="9"/>
      <c r="I22" s="9"/>
      <c r="J22" s="9"/>
      <c r="K22" s="9"/>
      <c r="L22" s="9"/>
      <c r="M22" s="9"/>
      <c r="N22" s="9"/>
      <c r="O22" s="319" t="str">
        <f>T($C$12)</f>
        <v>TV Stammheim 2</v>
      </c>
      <c r="P22" s="4"/>
      <c r="Q22" s="4" t="s">
        <v>5</v>
      </c>
      <c r="R22" s="4"/>
      <c r="S22" s="4"/>
      <c r="T22" s="4"/>
      <c r="U22" s="4" t="s">
        <v>5</v>
      </c>
      <c r="V22" s="4"/>
      <c r="W22" s="4"/>
      <c r="X22" s="4"/>
      <c r="Y22" s="4" t="s">
        <v>5</v>
      </c>
      <c r="Z22" s="4"/>
    </row>
    <row r="23" spans="1:26" s="5" customFormat="1" x14ac:dyDescent="0.2">
      <c r="A23"/>
      <c r="B23" s="66"/>
      <c r="C23" s="9"/>
      <c r="D23" s="15"/>
      <c r="E23" s="9"/>
      <c r="F23" s="9"/>
      <c r="G23" s="9"/>
      <c r="H23" s="9"/>
      <c r="I23" s="9"/>
      <c r="J23" s="9"/>
      <c r="K23" s="9"/>
      <c r="L23" s="9"/>
      <c r="M23" s="9"/>
      <c r="N23" s="9"/>
      <c r="O23" s="9"/>
      <c r="P23" s="4"/>
      <c r="Q23" s="4"/>
      <c r="R23" s="4"/>
      <c r="S23" s="4"/>
      <c r="T23" s="4"/>
      <c r="U23" s="2"/>
      <c r="V23" s="4"/>
      <c r="W23" s="4"/>
      <c r="X23" s="4"/>
      <c r="Y23" s="2"/>
      <c r="Z23" s="4"/>
    </row>
    <row r="24" spans="1:26" s="5" customFormat="1" x14ac:dyDescent="0.2">
      <c r="A24" s="36"/>
      <c r="B24" s="65" t="s">
        <v>89</v>
      </c>
      <c r="C24" s="9" t="str">
        <f>T($C$14)</f>
        <v>TG Biberach m.</v>
      </c>
      <c r="D24" s="15" t="s">
        <v>15</v>
      </c>
      <c r="E24" s="9" t="str">
        <f>T($C$12)</f>
        <v>TV Stammheim 2</v>
      </c>
      <c r="F24" s="9"/>
      <c r="G24" s="9"/>
      <c r="H24" s="9"/>
      <c r="I24" s="9"/>
      <c r="J24" s="9"/>
      <c r="K24" s="9"/>
      <c r="L24" s="9"/>
      <c r="M24" s="9"/>
      <c r="N24" s="9"/>
      <c r="O24" s="319" t="str">
        <f>T($C$9)</f>
        <v>TV Hohenklingen</v>
      </c>
      <c r="P24" s="4"/>
      <c r="Q24" s="4" t="s">
        <v>5</v>
      </c>
      <c r="R24" s="4"/>
      <c r="S24" s="4"/>
      <c r="T24" s="4"/>
      <c r="U24" s="4" t="s">
        <v>5</v>
      </c>
      <c r="V24" s="4"/>
      <c r="W24" s="4"/>
      <c r="X24" s="4"/>
      <c r="Y24" s="4" t="s">
        <v>5</v>
      </c>
      <c r="Z24" s="4"/>
    </row>
    <row r="25" spans="1:26" s="5" customFormat="1" x14ac:dyDescent="0.2">
      <c r="A25" s="36"/>
      <c r="B25" s="65" t="s">
        <v>90</v>
      </c>
      <c r="C25" s="9" t="str">
        <f>T($C$10)</f>
        <v>TV Vaihingen/Enz 2</v>
      </c>
      <c r="D25" s="15" t="s">
        <v>15</v>
      </c>
      <c r="E25" s="9" t="str">
        <f>T($C$13)</f>
        <v>TSV Westerstetten</v>
      </c>
      <c r="F25" s="9"/>
      <c r="G25" s="9"/>
      <c r="H25" s="9"/>
      <c r="I25" s="9"/>
      <c r="J25" s="9"/>
      <c r="K25" s="9"/>
      <c r="L25" s="9"/>
      <c r="M25" s="9"/>
      <c r="N25" s="9"/>
      <c r="O25" s="9" t="str">
        <f>T($C$11)</f>
        <v>TV Ochsenbach</v>
      </c>
      <c r="P25" s="4"/>
      <c r="Q25" s="4" t="s">
        <v>5</v>
      </c>
      <c r="R25" s="4"/>
      <c r="S25" s="4"/>
      <c r="T25" s="4"/>
      <c r="U25" s="4" t="s">
        <v>5</v>
      </c>
      <c r="V25" s="4"/>
      <c r="W25" s="4"/>
      <c r="X25" s="4"/>
      <c r="Y25" s="4" t="s">
        <v>5</v>
      </c>
      <c r="Z25" s="4"/>
    </row>
    <row r="27" spans="1:26" x14ac:dyDescent="0.2">
      <c r="A27" s="36"/>
      <c r="B27" s="65" t="s">
        <v>89</v>
      </c>
      <c r="C27" s="319" t="str">
        <f>T($C$14)</f>
        <v>TG Biberach m.</v>
      </c>
      <c r="D27" s="15" t="s">
        <v>15</v>
      </c>
      <c r="E27" s="319" t="str">
        <f>T($C$9)</f>
        <v>TV Hohenklingen</v>
      </c>
      <c r="F27" s="319"/>
      <c r="G27" s="319"/>
      <c r="H27" s="319"/>
      <c r="I27" s="319"/>
      <c r="J27" s="319"/>
      <c r="K27" s="319"/>
      <c r="L27" s="319"/>
      <c r="M27" s="319"/>
      <c r="N27" s="319"/>
      <c r="O27" s="319" t="str">
        <f>T($C$12)</f>
        <v>TV Stammheim 2</v>
      </c>
      <c r="P27" s="4"/>
      <c r="Q27" s="4" t="s">
        <v>5</v>
      </c>
      <c r="R27" s="4"/>
      <c r="S27" s="4"/>
      <c r="T27" s="4"/>
      <c r="U27" s="4" t="s">
        <v>5</v>
      </c>
      <c r="V27" s="4"/>
      <c r="W27" s="4"/>
      <c r="X27" s="4"/>
      <c r="Y27" s="4" t="s">
        <v>5</v>
      </c>
      <c r="Z27" s="4"/>
    </row>
    <row r="28" spans="1:26" s="5" customFormat="1" x14ac:dyDescent="0.2">
      <c r="A28" s="36"/>
      <c r="B28" s="65" t="s">
        <v>90</v>
      </c>
      <c r="C28" s="9" t="str">
        <f>T($C$10)</f>
        <v>TV Vaihingen/Enz 2</v>
      </c>
      <c r="D28" s="15" t="s">
        <v>15</v>
      </c>
      <c r="E28" s="9" t="str">
        <f>T($C$11)</f>
        <v>TV Ochsenbach</v>
      </c>
      <c r="F28" s="9"/>
      <c r="G28" s="9"/>
      <c r="H28" s="9"/>
      <c r="I28" s="9"/>
      <c r="J28" s="9"/>
      <c r="K28" s="9"/>
      <c r="L28" s="9"/>
      <c r="M28" s="9"/>
      <c r="N28" s="9"/>
      <c r="O28" s="9" t="str">
        <f>T($C$13)</f>
        <v>TSV Westerstetten</v>
      </c>
      <c r="P28" s="4"/>
      <c r="Q28" s="4" t="s">
        <v>5</v>
      </c>
      <c r="R28" s="4"/>
      <c r="S28" s="4"/>
      <c r="T28" s="4"/>
      <c r="U28" s="4" t="s">
        <v>5</v>
      </c>
      <c r="V28" s="4"/>
      <c r="W28" s="4"/>
      <c r="X28" s="4"/>
      <c r="Y28" s="4" t="s">
        <v>5</v>
      </c>
      <c r="Z28" s="4"/>
    </row>
    <row r="29" spans="1:26" s="5" customFormat="1" x14ac:dyDescent="0.2">
      <c r="A29" s="36"/>
      <c r="B29" s="65"/>
      <c r="C29" s="9"/>
      <c r="D29" s="15"/>
      <c r="E29" s="9"/>
      <c r="F29" s="9"/>
      <c r="G29" s="9"/>
      <c r="H29" s="9"/>
      <c r="I29" s="9"/>
      <c r="J29" s="9"/>
      <c r="K29" s="9"/>
      <c r="L29" s="9"/>
      <c r="M29" s="9"/>
      <c r="N29" s="9"/>
      <c r="O29" s="9"/>
      <c r="P29" s="4"/>
      <c r="Q29" s="4"/>
      <c r="R29" s="4"/>
      <c r="S29" s="4"/>
      <c r="T29" s="4"/>
      <c r="U29" s="2"/>
      <c r="V29" s="4"/>
      <c r="W29" s="4"/>
      <c r="X29" s="4"/>
      <c r="Y29" s="2"/>
      <c r="Z29" s="4"/>
    </row>
    <row r="30" spans="1:26" x14ac:dyDescent="0.2">
      <c r="A30" s="36"/>
      <c r="B30" s="65" t="s">
        <v>89</v>
      </c>
      <c r="C30" s="319" t="str">
        <f>T($C$12)</f>
        <v>TV Stammheim 2</v>
      </c>
      <c r="D30" s="15" t="s">
        <v>15</v>
      </c>
      <c r="E30" s="319" t="str">
        <f>T($C$13)</f>
        <v>TSV Westerstetten</v>
      </c>
      <c r="F30" s="319"/>
      <c r="G30" s="319"/>
      <c r="H30" s="319"/>
      <c r="I30" s="319"/>
      <c r="J30" s="319"/>
      <c r="K30" s="319"/>
      <c r="L30" s="319"/>
      <c r="M30" s="319"/>
      <c r="N30" s="319"/>
      <c r="O30" s="319" t="str">
        <f>T($C$9)</f>
        <v>TV Hohenklingen</v>
      </c>
      <c r="P30" s="4"/>
      <c r="Q30" s="4" t="s">
        <v>5</v>
      </c>
      <c r="R30" s="4"/>
      <c r="S30" s="4"/>
      <c r="T30" s="4"/>
      <c r="U30" s="4" t="s">
        <v>5</v>
      </c>
      <c r="V30" s="4"/>
      <c r="W30" s="4"/>
      <c r="X30" s="4"/>
      <c r="Y30" s="4" t="s">
        <v>5</v>
      </c>
      <c r="Z30" s="4"/>
    </row>
    <row r="31" spans="1:26" s="4" customFormat="1" x14ac:dyDescent="0.2">
      <c r="A31" s="36"/>
      <c r="B31" s="65" t="s">
        <v>90</v>
      </c>
      <c r="C31" s="9" t="str">
        <f>T($C$11)</f>
        <v>TV Ochsenbach</v>
      </c>
      <c r="D31" s="15" t="s">
        <v>15</v>
      </c>
      <c r="E31" s="9" t="str">
        <f>T($C$14)</f>
        <v>TG Biberach m.</v>
      </c>
      <c r="F31" s="9"/>
      <c r="G31" s="9"/>
      <c r="H31" s="9"/>
      <c r="I31" s="9"/>
      <c r="J31" s="9"/>
      <c r="K31" s="9"/>
      <c r="L31" s="9"/>
      <c r="M31" s="9"/>
      <c r="N31" s="9"/>
      <c r="O31" s="9" t="str">
        <f>T($C$10)</f>
        <v>TV Vaihingen/Enz 2</v>
      </c>
      <c r="Q31" s="4" t="s">
        <v>5</v>
      </c>
      <c r="U31" s="4" t="s">
        <v>5</v>
      </c>
      <c r="Y31" s="4" t="s">
        <v>5</v>
      </c>
    </row>
    <row r="32" spans="1:26" s="4" customFormat="1" x14ac:dyDescent="0.2">
      <c r="A32" s="36"/>
      <c r="B32" s="65"/>
      <c r="C32" s="9"/>
      <c r="D32" s="15"/>
      <c r="E32" s="9"/>
      <c r="F32" s="9"/>
      <c r="G32" s="9"/>
      <c r="H32" s="9"/>
      <c r="I32" s="9"/>
      <c r="J32" s="9"/>
      <c r="K32" s="9"/>
      <c r="L32" s="9"/>
      <c r="M32" s="9"/>
      <c r="N32" s="9"/>
      <c r="O32" s="9"/>
      <c r="U32" s="2"/>
      <c r="Y32" s="2"/>
    </row>
    <row r="33" spans="1:26" s="3" customFormat="1" x14ac:dyDescent="0.2">
      <c r="A33" s="36"/>
      <c r="B33" s="65" t="s">
        <v>89</v>
      </c>
      <c r="C33" s="9" t="str">
        <f>T($C$13)</f>
        <v>TSV Westerstetten</v>
      </c>
      <c r="D33" s="15" t="s">
        <v>15</v>
      </c>
      <c r="E33" s="9" t="str">
        <f>T($C$9)</f>
        <v>TV Hohenklingen</v>
      </c>
      <c r="F33" s="9"/>
      <c r="G33" s="9"/>
      <c r="H33" s="9"/>
      <c r="I33" s="9"/>
      <c r="J33" s="9"/>
      <c r="K33" s="9"/>
      <c r="L33" s="9"/>
      <c r="M33" s="9"/>
      <c r="N33" s="9"/>
      <c r="O33" s="9" t="str">
        <f>T($C$11)</f>
        <v>TV Ochsenbach</v>
      </c>
      <c r="P33" s="4"/>
      <c r="Q33" s="4" t="s">
        <v>5</v>
      </c>
      <c r="R33" s="4"/>
      <c r="S33" s="4"/>
      <c r="T33" s="4"/>
      <c r="U33" s="4" t="s">
        <v>5</v>
      </c>
      <c r="V33" s="4"/>
      <c r="W33" s="4"/>
      <c r="X33" s="4"/>
      <c r="Y33" s="4" t="s">
        <v>5</v>
      </c>
      <c r="Z33" s="4"/>
    </row>
    <row r="34" spans="1:26" x14ac:dyDescent="0.2">
      <c r="A34" s="36"/>
      <c r="B34" s="65" t="s">
        <v>90</v>
      </c>
      <c r="C34" s="319" t="str">
        <f>T($C$12)</f>
        <v>TV Stammheim 2</v>
      </c>
      <c r="D34" s="15" t="s">
        <v>15</v>
      </c>
      <c r="E34" s="319" t="str">
        <f>T($C$10)</f>
        <v>TV Vaihingen/Enz 2</v>
      </c>
      <c r="F34" s="319"/>
      <c r="G34" s="319"/>
      <c r="H34" s="319"/>
      <c r="I34" s="319"/>
      <c r="J34" s="319"/>
      <c r="K34" s="319"/>
      <c r="L34" s="319"/>
      <c r="M34" s="319"/>
      <c r="N34" s="319"/>
      <c r="O34" s="319" t="str">
        <f>T($C$14)</f>
        <v>TG Biberach m.</v>
      </c>
      <c r="P34" s="4"/>
      <c r="Q34" s="4" t="s">
        <v>5</v>
      </c>
      <c r="R34" s="4"/>
      <c r="S34" s="4"/>
      <c r="T34" s="4"/>
      <c r="U34" s="4" t="s">
        <v>5</v>
      </c>
      <c r="V34" s="4"/>
      <c r="W34" s="4"/>
      <c r="X34" s="4"/>
      <c r="Y34" s="4" t="s">
        <v>5</v>
      </c>
      <c r="Z34" s="4"/>
    </row>
    <row r="36" spans="1:26" x14ac:dyDescent="0.2">
      <c r="A36" s="36"/>
      <c r="B36" s="65" t="s">
        <v>89</v>
      </c>
      <c r="C36" s="319" t="str">
        <f>T($C$13)</f>
        <v>TSV Westerstetten</v>
      </c>
      <c r="D36" s="15" t="s">
        <v>15</v>
      </c>
      <c r="E36" s="319" t="str">
        <f>T($C$11)</f>
        <v>TV Ochsenbach</v>
      </c>
      <c r="F36" s="319"/>
      <c r="G36" s="319"/>
      <c r="H36" s="319"/>
      <c r="I36" s="319"/>
      <c r="J36" s="319"/>
      <c r="K36" s="319"/>
      <c r="L36" s="319"/>
      <c r="M36" s="319"/>
      <c r="N36" s="319"/>
      <c r="O36" s="319" t="str">
        <f>T($C$9)</f>
        <v>TV Hohenklingen</v>
      </c>
      <c r="P36" s="4"/>
      <c r="Q36" s="4" t="s">
        <v>5</v>
      </c>
      <c r="R36" s="4"/>
      <c r="S36" s="4"/>
      <c r="T36" s="4"/>
      <c r="U36" s="4" t="s">
        <v>5</v>
      </c>
      <c r="V36" s="4"/>
      <c r="W36" s="4"/>
      <c r="X36" s="4"/>
      <c r="Y36" s="4" t="s">
        <v>5</v>
      </c>
      <c r="Z36" s="4"/>
    </row>
    <row r="37" spans="1:26" x14ac:dyDescent="0.2">
      <c r="A37" s="36"/>
      <c r="B37" s="65" t="s">
        <v>90</v>
      </c>
      <c r="C37" s="319" t="str">
        <f>T($C$10)</f>
        <v>TV Vaihingen/Enz 2</v>
      </c>
      <c r="D37" s="15" t="s">
        <v>15</v>
      </c>
      <c r="E37" s="319" t="str">
        <f>T($C$14)</f>
        <v>TG Biberach m.</v>
      </c>
      <c r="F37" s="319"/>
      <c r="G37" s="319"/>
      <c r="H37" s="319"/>
      <c r="I37" s="319"/>
      <c r="J37" s="319"/>
      <c r="K37" s="319"/>
      <c r="L37" s="319"/>
      <c r="M37" s="319"/>
      <c r="N37" s="319"/>
      <c r="O37" s="319" t="str">
        <f>T($C$12)</f>
        <v>TV Stammheim 2</v>
      </c>
      <c r="P37" s="4"/>
      <c r="Q37" s="4" t="s">
        <v>5</v>
      </c>
      <c r="R37" s="4"/>
      <c r="S37" s="4"/>
      <c r="T37" s="4"/>
      <c r="U37" s="4" t="s">
        <v>5</v>
      </c>
      <c r="V37" s="4"/>
      <c r="W37" s="4"/>
      <c r="X37" s="4"/>
      <c r="Y37" s="4" t="s">
        <v>5</v>
      </c>
      <c r="Z37" s="4"/>
    </row>
    <row r="38" spans="1:26" x14ac:dyDescent="0.2">
      <c r="A38" s="36"/>
      <c r="B38" s="65"/>
      <c r="C38" s="319"/>
      <c r="D38" s="15"/>
      <c r="E38" s="319"/>
      <c r="F38" s="319"/>
      <c r="G38" s="319"/>
      <c r="H38" s="319"/>
      <c r="I38" s="319"/>
      <c r="J38" s="319"/>
      <c r="K38" s="319"/>
      <c r="L38" s="319"/>
      <c r="M38" s="319"/>
      <c r="N38" s="319"/>
      <c r="O38" s="319"/>
      <c r="Q38" s="4"/>
      <c r="S38" s="4"/>
      <c r="T38" s="4"/>
      <c r="V38" s="4"/>
      <c r="W38" s="4"/>
      <c r="X38" s="4"/>
      <c r="Z38" s="4"/>
    </row>
    <row r="39" spans="1:26" s="5" customFormat="1" x14ac:dyDescent="0.2">
      <c r="A39" s="36"/>
      <c r="B39" s="65" t="s">
        <v>89</v>
      </c>
      <c r="C39" s="9" t="str">
        <f>T($C$12)</f>
        <v>TV Stammheim 2</v>
      </c>
      <c r="D39" s="15" t="s">
        <v>15</v>
      </c>
      <c r="E39" s="9" t="str">
        <f>T($C$9)</f>
        <v>TV Hohenklingen</v>
      </c>
      <c r="F39" s="9"/>
      <c r="G39" s="9"/>
      <c r="H39" s="9"/>
      <c r="I39" s="9"/>
      <c r="J39" s="9"/>
      <c r="K39" s="9"/>
      <c r="L39" s="9"/>
      <c r="M39" s="9"/>
      <c r="N39" s="9"/>
      <c r="O39" s="9" t="str">
        <f>T($C$10)</f>
        <v>TV Vaihingen/Enz 2</v>
      </c>
      <c r="P39" s="4"/>
      <c r="Q39" s="4" t="s">
        <v>5</v>
      </c>
      <c r="R39" s="4"/>
      <c r="S39" s="4"/>
      <c r="T39" s="4"/>
      <c r="U39" s="4" t="s">
        <v>5</v>
      </c>
      <c r="V39" s="4"/>
      <c r="W39" s="4"/>
      <c r="X39" s="4"/>
      <c r="Y39" s="4" t="s">
        <v>5</v>
      </c>
      <c r="Z39" s="4"/>
    </row>
    <row r="41" spans="1:26" x14ac:dyDescent="0.2">
      <c r="A41" s="36"/>
      <c r="B41" s="65"/>
      <c r="C41" s="319"/>
      <c r="D41" s="40"/>
      <c r="E41" s="319"/>
      <c r="F41" s="319"/>
      <c r="G41" s="319"/>
      <c r="H41" s="319"/>
      <c r="I41" s="319"/>
      <c r="J41" s="319"/>
      <c r="K41" s="319"/>
      <c r="L41" s="319"/>
      <c r="M41" s="319"/>
      <c r="N41" s="319"/>
      <c r="O41" s="319"/>
      <c r="S41" s="14"/>
      <c r="T41" s="4"/>
      <c r="V41" s="4"/>
      <c r="W41" s="14"/>
      <c r="X41" s="4"/>
      <c r="Z41" s="4"/>
    </row>
    <row r="42" spans="1:26" s="7" customFormat="1" x14ac:dyDescent="0.2">
      <c r="A42" s="34" t="s">
        <v>6</v>
      </c>
      <c r="B42" s="39"/>
      <c r="C42" s="369">
        <f>Spielplan!$E$34</f>
        <v>43288</v>
      </c>
      <c r="D42" s="370"/>
      <c r="E42" s="370"/>
      <c r="F42" s="370"/>
      <c r="G42" s="370"/>
      <c r="H42" s="370"/>
      <c r="I42" s="370"/>
      <c r="J42" s="370"/>
      <c r="K42" s="370"/>
      <c r="L42" s="370"/>
      <c r="M42" s="370"/>
      <c r="N42" s="370"/>
      <c r="O42" s="319"/>
      <c r="P42" s="14"/>
      <c r="Q42" s="14"/>
      <c r="R42" s="14"/>
      <c r="S42" s="14"/>
      <c r="T42" s="14"/>
      <c r="U42" s="14"/>
      <c r="V42" s="14"/>
      <c r="W42" s="14"/>
      <c r="X42" s="14"/>
      <c r="Y42" s="14"/>
      <c r="Z42" s="14"/>
    </row>
    <row r="43" spans="1:26" s="7" customFormat="1" x14ac:dyDescent="0.2">
      <c r="A43" s="34" t="s">
        <v>8</v>
      </c>
      <c r="B43" s="39"/>
      <c r="C43" s="369" t="str">
        <f>Spielplan!$E$35</f>
        <v>10 Uhr</v>
      </c>
      <c r="D43" s="370"/>
      <c r="E43" s="370"/>
      <c r="F43" s="370"/>
      <c r="G43" s="370"/>
      <c r="H43" s="370"/>
      <c r="I43" s="370"/>
      <c r="J43" s="370"/>
      <c r="K43" s="370"/>
      <c r="L43" s="370"/>
      <c r="M43" s="370"/>
      <c r="N43" s="370"/>
      <c r="P43" s="14"/>
      <c r="Q43" s="14"/>
      <c r="R43" s="14"/>
      <c r="S43" s="14"/>
      <c r="T43" s="14"/>
      <c r="U43" s="14"/>
      <c r="V43" s="14"/>
      <c r="W43" s="14"/>
      <c r="X43" s="14"/>
      <c r="Y43" s="14"/>
      <c r="Z43" s="14"/>
    </row>
    <row r="44" spans="1:26" s="7" customFormat="1" x14ac:dyDescent="0.2">
      <c r="A44" s="34" t="s">
        <v>94</v>
      </c>
      <c r="B44" s="39"/>
      <c r="C44" s="369" t="str">
        <f>Spielplan!$E$36</f>
        <v>Westerstetten</v>
      </c>
      <c r="D44" s="370"/>
      <c r="E44" s="370"/>
      <c r="F44" s="370"/>
      <c r="G44" s="370"/>
      <c r="H44" s="370"/>
      <c r="I44" s="370"/>
      <c r="J44" s="370"/>
      <c r="K44" s="370"/>
      <c r="L44" s="370"/>
      <c r="M44" s="370"/>
      <c r="N44" s="370"/>
      <c r="P44" s="14"/>
      <c r="Q44" s="14"/>
      <c r="R44" s="14"/>
      <c r="S44" s="14"/>
      <c r="T44" s="14"/>
      <c r="U44" s="14"/>
      <c r="V44" s="14"/>
      <c r="W44" s="14"/>
      <c r="X44" s="14"/>
      <c r="Y44" s="14"/>
      <c r="Z44" s="14"/>
    </row>
    <row r="45" spans="1:26" s="7" customFormat="1" x14ac:dyDescent="0.2">
      <c r="A45" s="34" t="s">
        <v>7</v>
      </c>
      <c r="B45" s="39"/>
      <c r="C45" s="35" t="s">
        <v>204</v>
      </c>
      <c r="D45" s="38"/>
      <c r="P45" s="14"/>
      <c r="Q45" s="14"/>
      <c r="R45" s="14"/>
      <c r="S45" s="14"/>
      <c r="T45" s="14"/>
      <c r="U45" s="14"/>
      <c r="V45" s="14"/>
      <c r="W45" s="14"/>
      <c r="X45" s="14"/>
      <c r="Y45" s="14"/>
      <c r="Z45" s="14"/>
    </row>
    <row r="46" spans="1:26" s="7" customFormat="1" x14ac:dyDescent="0.2">
      <c r="A46" s="34" t="s">
        <v>32</v>
      </c>
      <c r="B46" s="39"/>
      <c r="C46" s="369" t="s">
        <v>255</v>
      </c>
      <c r="D46" s="370"/>
      <c r="E46" s="370"/>
      <c r="F46" s="370"/>
      <c r="G46" s="370"/>
      <c r="H46" s="370"/>
      <c r="I46" s="370"/>
      <c r="J46" s="370"/>
      <c r="K46" s="370"/>
      <c r="L46" s="370"/>
      <c r="M46" s="370"/>
      <c r="N46" s="370"/>
      <c r="P46" s="14"/>
      <c r="Q46" s="14"/>
      <c r="R46" s="14"/>
      <c r="S46" s="14"/>
      <c r="T46" s="14"/>
      <c r="U46" s="14"/>
      <c r="V46" s="14"/>
      <c r="W46" s="14"/>
      <c r="X46" s="14"/>
      <c r="Y46" s="14"/>
      <c r="Z46" s="14"/>
    </row>
    <row r="47" spans="1:26" s="7" customFormat="1" x14ac:dyDescent="0.2">
      <c r="A47" s="34" t="s">
        <v>33</v>
      </c>
      <c r="B47" s="39"/>
      <c r="C47" s="7" t="s">
        <v>103</v>
      </c>
      <c r="D47" s="38"/>
      <c r="P47" s="14"/>
      <c r="Q47" s="14"/>
      <c r="R47" s="14"/>
      <c r="S47" s="14"/>
      <c r="T47" s="14"/>
      <c r="U47" s="14"/>
      <c r="V47" s="14"/>
      <c r="W47" s="14"/>
      <c r="X47" s="14"/>
      <c r="Y47" s="14"/>
      <c r="Z47" s="14"/>
    </row>
    <row r="48" spans="1:26" s="7" customFormat="1" x14ac:dyDescent="0.2">
      <c r="A48" s="34" t="s">
        <v>34</v>
      </c>
      <c r="B48" s="39"/>
      <c r="C48" s="7" t="str">
        <f>Spielplan!$E$33</f>
        <v>BZM Nord Rück</v>
      </c>
      <c r="D48" s="38"/>
      <c r="P48" s="14"/>
      <c r="Q48" s="14"/>
      <c r="R48" s="14"/>
      <c r="S48" s="14"/>
      <c r="T48" s="14"/>
      <c r="U48" s="14"/>
      <c r="V48" s="14"/>
      <c r="W48" s="14"/>
      <c r="X48" s="14"/>
      <c r="Y48" s="14"/>
      <c r="Z48" s="14"/>
    </row>
    <row r="49" spans="1:26" s="3" customFormat="1" x14ac:dyDescent="0.2">
      <c r="A49" s="34" t="s">
        <v>35</v>
      </c>
      <c r="B49" s="39"/>
      <c r="C49" s="14"/>
      <c r="D49" s="39"/>
      <c r="E49" s="14"/>
      <c r="F49" s="14"/>
      <c r="G49" s="14"/>
      <c r="H49" s="14"/>
      <c r="I49" s="14"/>
      <c r="J49" s="14"/>
      <c r="K49" s="14"/>
      <c r="L49" s="14"/>
      <c r="M49" s="14"/>
      <c r="N49" s="14"/>
      <c r="O49" s="7"/>
      <c r="P49" s="14"/>
      <c r="Q49" s="14"/>
      <c r="R49" s="14"/>
      <c r="S49" s="14"/>
      <c r="T49" s="14"/>
      <c r="U49" s="2"/>
      <c r="V49" s="4"/>
      <c r="W49" s="14"/>
      <c r="X49" s="14"/>
      <c r="Y49" s="2"/>
      <c r="Z49" s="4"/>
    </row>
    <row r="50" spans="1:26" s="3" customFormat="1" x14ac:dyDescent="0.2">
      <c r="A50" s="36"/>
      <c r="B50" s="65"/>
      <c r="C50" s="329"/>
      <c r="D50" s="241"/>
      <c r="E50" s="8"/>
      <c r="F50" s="8"/>
      <c r="G50" s="8"/>
      <c r="H50" s="8"/>
      <c r="I50" s="8"/>
      <c r="J50" s="8"/>
      <c r="K50" s="8"/>
      <c r="L50" s="8"/>
      <c r="M50" s="8"/>
      <c r="N50" s="8"/>
      <c r="O50" s="8"/>
      <c r="P50" s="8"/>
      <c r="Q50" s="8"/>
      <c r="R50" s="8"/>
      <c r="S50" s="10"/>
      <c r="T50" s="10"/>
      <c r="U50" s="242"/>
      <c r="V50" s="10"/>
      <c r="W50" s="10"/>
      <c r="X50" s="10"/>
      <c r="Y50" s="242"/>
      <c r="Z50" s="10"/>
    </row>
    <row r="51" spans="1:26" s="3" customFormat="1" x14ac:dyDescent="0.2">
      <c r="A51" s="37" t="s">
        <v>0</v>
      </c>
      <c r="B51" s="39"/>
      <c r="C51" s="14" t="s">
        <v>1</v>
      </c>
      <c r="D51" s="39"/>
      <c r="E51" s="7" t="s">
        <v>2</v>
      </c>
      <c r="F51" s="14"/>
      <c r="G51" s="14"/>
      <c r="H51" s="14"/>
      <c r="I51" s="14"/>
      <c r="J51" s="14"/>
      <c r="K51" s="14"/>
      <c r="L51" s="14"/>
      <c r="M51" s="14"/>
      <c r="N51" s="14"/>
      <c r="O51" s="14" t="s">
        <v>3</v>
      </c>
      <c r="P51" s="2"/>
      <c r="Q51" s="14" t="s">
        <v>101</v>
      </c>
      <c r="R51" s="14"/>
      <c r="S51" s="4"/>
      <c r="T51" s="2"/>
      <c r="U51" s="14" t="s">
        <v>102</v>
      </c>
      <c r="V51" s="14"/>
      <c r="W51" s="4"/>
      <c r="X51" s="2"/>
      <c r="Y51" s="14" t="s">
        <v>4</v>
      </c>
      <c r="Z51" s="14"/>
    </row>
    <row r="52" spans="1:26" s="3" customFormat="1" x14ac:dyDescent="0.2">
      <c r="A52" s="36"/>
      <c r="B52" s="39" t="s">
        <v>88</v>
      </c>
      <c r="C52" s="14"/>
      <c r="D52" s="39"/>
      <c r="E52" s="14"/>
      <c r="F52" s="14"/>
      <c r="G52" s="14"/>
      <c r="H52" s="14"/>
      <c r="I52" s="14"/>
      <c r="J52" s="14"/>
      <c r="K52" s="14"/>
      <c r="L52" s="14"/>
      <c r="M52" s="14"/>
      <c r="N52" s="14"/>
      <c r="O52" s="14"/>
      <c r="P52" s="14"/>
      <c r="Q52" s="14"/>
      <c r="R52" s="14"/>
      <c r="S52" s="14"/>
      <c r="T52" s="14"/>
      <c r="U52" s="14"/>
      <c r="V52" s="14"/>
      <c r="W52" s="14"/>
      <c r="X52" s="14"/>
      <c r="Y52" s="14"/>
      <c r="Z52" s="14"/>
    </row>
    <row r="53" spans="1:26" s="5" customFormat="1" x14ac:dyDescent="0.2">
      <c r="A53" s="36" t="s">
        <v>242</v>
      </c>
      <c r="B53" s="65">
        <v>1</v>
      </c>
      <c r="C53" s="9" t="str">
        <f>T($C$10)</f>
        <v>TV Vaihingen/Enz 2</v>
      </c>
      <c r="D53" s="15" t="s">
        <v>15</v>
      </c>
      <c r="E53" s="9" t="str">
        <f>T($C$9)</f>
        <v>TV Hohenklingen</v>
      </c>
      <c r="G53" s="9"/>
      <c r="H53" s="9"/>
      <c r="I53" s="9"/>
      <c r="J53" s="9"/>
      <c r="K53" s="9"/>
      <c r="L53" s="9"/>
      <c r="M53" s="9"/>
      <c r="N53" s="9"/>
      <c r="O53" s="9" t="str">
        <f>T($C$13)</f>
        <v>TSV Westerstetten</v>
      </c>
      <c r="P53" s="4"/>
      <c r="Q53" s="4" t="s">
        <v>5</v>
      </c>
      <c r="R53" s="4"/>
      <c r="S53" s="4"/>
      <c r="T53" s="4"/>
      <c r="U53" s="4" t="s">
        <v>5</v>
      </c>
      <c r="V53" s="4"/>
      <c r="W53" s="4"/>
      <c r="X53" s="4" t="s">
        <v>126</v>
      </c>
      <c r="Y53" s="4" t="s">
        <v>5</v>
      </c>
      <c r="Z53" s="4" t="s">
        <v>126</v>
      </c>
    </row>
    <row r="54" spans="1:26" s="5" customFormat="1" x14ac:dyDescent="0.2">
      <c r="A54" s="36"/>
      <c r="B54" s="65">
        <v>2</v>
      </c>
      <c r="C54" s="9" t="str">
        <f>T($C$12)</f>
        <v>TV Stammheim 2</v>
      </c>
      <c r="D54" s="15" t="s">
        <v>15</v>
      </c>
      <c r="E54" s="9" t="str">
        <f>T($C$11)</f>
        <v>TV Ochsenbach</v>
      </c>
      <c r="G54" s="9"/>
      <c r="H54" s="9"/>
      <c r="I54" s="9"/>
      <c r="J54" s="9"/>
      <c r="K54" s="9"/>
      <c r="L54" s="9"/>
      <c r="M54" s="9"/>
      <c r="N54" s="9"/>
      <c r="O54" s="319" t="str">
        <f>T($C$14)</f>
        <v>TG Biberach m.</v>
      </c>
      <c r="P54" s="4"/>
      <c r="Q54" s="4" t="s">
        <v>5</v>
      </c>
      <c r="R54" s="4"/>
      <c r="S54" s="4"/>
      <c r="T54" s="4"/>
      <c r="U54" s="4" t="s">
        <v>5</v>
      </c>
      <c r="V54" s="4"/>
      <c r="W54" s="4"/>
      <c r="X54" s="4" t="s">
        <v>126</v>
      </c>
      <c r="Y54" s="4" t="s">
        <v>5</v>
      </c>
      <c r="Z54" s="4" t="s">
        <v>126</v>
      </c>
    </row>
    <row r="55" spans="1:26" s="5" customFormat="1" x14ac:dyDescent="0.2">
      <c r="A55" s="36"/>
      <c r="B55" s="65"/>
      <c r="C55" s="9"/>
      <c r="D55" s="15"/>
      <c r="E55" s="9"/>
      <c r="G55" s="9"/>
      <c r="H55" s="9"/>
      <c r="I55" s="9"/>
      <c r="J55" s="9"/>
      <c r="K55" s="9"/>
      <c r="L55" s="9"/>
      <c r="M55" s="9"/>
      <c r="N55" s="9"/>
      <c r="O55" s="9"/>
      <c r="P55" s="4"/>
      <c r="Q55" s="4"/>
      <c r="R55" s="4"/>
      <c r="S55" s="4"/>
      <c r="T55" s="4"/>
      <c r="U55" s="2"/>
      <c r="V55" s="4"/>
      <c r="W55" s="4"/>
      <c r="X55" s="4"/>
      <c r="Y55" s="2"/>
      <c r="Z55" s="4"/>
    </row>
    <row r="56" spans="1:26" s="5" customFormat="1" x14ac:dyDescent="0.2">
      <c r="A56" s="36"/>
      <c r="B56" s="65" t="s">
        <v>89</v>
      </c>
      <c r="C56" s="9" t="str">
        <f>T($C$14)</f>
        <v>TG Biberach m.</v>
      </c>
      <c r="D56" s="15" t="s">
        <v>15</v>
      </c>
      <c r="E56" s="9" t="str">
        <f>T($C$13)</f>
        <v>TSV Westerstetten</v>
      </c>
      <c r="G56" s="9"/>
      <c r="H56" s="9"/>
      <c r="I56" s="9"/>
      <c r="J56" s="9"/>
      <c r="K56" s="9"/>
      <c r="L56" s="9"/>
      <c r="M56" s="9"/>
      <c r="N56" s="9"/>
      <c r="O56" s="9" t="str">
        <f>T($C$10)</f>
        <v>TV Vaihingen/Enz 2</v>
      </c>
      <c r="P56" s="4"/>
      <c r="Q56" s="4" t="s">
        <v>5</v>
      </c>
      <c r="R56" s="4"/>
      <c r="S56" s="4"/>
      <c r="T56" s="4"/>
      <c r="U56" s="4" t="s">
        <v>5</v>
      </c>
      <c r="V56" s="4"/>
      <c r="W56" s="4"/>
      <c r="X56" s="4" t="s">
        <v>126</v>
      </c>
      <c r="Y56" s="4" t="s">
        <v>5</v>
      </c>
      <c r="Z56" s="4" t="s">
        <v>126</v>
      </c>
    </row>
    <row r="57" spans="1:26" s="5" customFormat="1" x14ac:dyDescent="0.2">
      <c r="A57"/>
      <c r="B57" s="65" t="s">
        <v>90</v>
      </c>
      <c r="C57" s="9" t="str">
        <f>T($C$11)</f>
        <v>TV Ochsenbach</v>
      </c>
      <c r="D57" s="15" t="s">
        <v>15</v>
      </c>
      <c r="E57" s="9" t="str">
        <f>T($C$9)</f>
        <v>TV Hohenklingen</v>
      </c>
      <c r="G57" s="9"/>
      <c r="H57" s="9"/>
      <c r="I57" s="9"/>
      <c r="J57" s="9"/>
      <c r="K57" s="9"/>
      <c r="L57" s="9"/>
      <c r="M57" s="9"/>
      <c r="N57" s="9"/>
      <c r="O57" s="319" t="str">
        <f>T($C$12)</f>
        <v>TV Stammheim 2</v>
      </c>
      <c r="P57" s="4"/>
      <c r="Q57" s="4" t="s">
        <v>5</v>
      </c>
      <c r="R57" s="4"/>
      <c r="S57" s="4"/>
      <c r="T57" s="4"/>
      <c r="U57" s="4" t="s">
        <v>5</v>
      </c>
      <c r="V57" s="4"/>
      <c r="W57" s="4"/>
      <c r="X57" s="4" t="s">
        <v>126</v>
      </c>
      <c r="Y57" s="4" t="s">
        <v>5</v>
      </c>
      <c r="Z57" s="4" t="s">
        <v>126</v>
      </c>
    </row>
    <row r="58" spans="1:26" s="5" customFormat="1" x14ac:dyDescent="0.2">
      <c r="A58"/>
      <c r="B58" s="66"/>
      <c r="C58" s="9"/>
      <c r="D58" s="15"/>
      <c r="E58" s="9"/>
      <c r="G58" s="9"/>
      <c r="H58" s="9"/>
      <c r="I58" s="9"/>
      <c r="J58" s="9"/>
      <c r="K58" s="9"/>
      <c r="L58" s="9"/>
      <c r="M58" s="9"/>
      <c r="N58" s="9"/>
      <c r="O58" s="9"/>
      <c r="P58" s="4"/>
      <c r="Q58" s="4"/>
      <c r="R58" s="4"/>
      <c r="S58" s="4"/>
      <c r="T58" s="4"/>
      <c r="U58" s="2"/>
      <c r="V58" s="4"/>
      <c r="W58" s="4"/>
      <c r="X58" s="4"/>
      <c r="Y58" s="2"/>
      <c r="Z58" s="4"/>
    </row>
    <row r="59" spans="1:26" s="5" customFormat="1" x14ac:dyDescent="0.2">
      <c r="A59" s="36"/>
      <c r="B59" s="65" t="s">
        <v>89</v>
      </c>
      <c r="C59" s="9" t="str">
        <f>T($C$12)</f>
        <v>TV Stammheim 2</v>
      </c>
      <c r="D59" s="15" t="s">
        <v>15</v>
      </c>
      <c r="E59" s="9" t="str">
        <f>T($C$14)</f>
        <v>TG Biberach m.</v>
      </c>
      <c r="G59" s="9"/>
      <c r="H59" s="9"/>
      <c r="I59" s="9"/>
      <c r="J59" s="9"/>
      <c r="K59" s="9"/>
      <c r="L59" s="9"/>
      <c r="M59" s="9"/>
      <c r="N59" s="9"/>
      <c r="O59" s="319" t="str">
        <f>T($C$9)</f>
        <v>TV Hohenklingen</v>
      </c>
      <c r="P59" s="4"/>
      <c r="Q59" s="4" t="s">
        <v>5</v>
      </c>
      <c r="R59" s="4"/>
      <c r="S59" s="4"/>
      <c r="T59" s="4"/>
      <c r="U59" s="4" t="s">
        <v>5</v>
      </c>
      <c r="V59" s="4"/>
      <c r="W59" s="4"/>
      <c r="X59" s="4" t="s">
        <v>126</v>
      </c>
      <c r="Y59" s="4" t="s">
        <v>5</v>
      </c>
      <c r="Z59" s="4" t="s">
        <v>126</v>
      </c>
    </row>
    <row r="60" spans="1:26" s="5" customFormat="1" x14ac:dyDescent="0.2">
      <c r="A60" s="36"/>
      <c r="B60" s="65" t="s">
        <v>90</v>
      </c>
      <c r="C60" s="9" t="str">
        <f>T($C$13)</f>
        <v>TSV Westerstetten</v>
      </c>
      <c r="D60" s="15" t="s">
        <v>15</v>
      </c>
      <c r="E60" s="9" t="str">
        <f>T($C$10)</f>
        <v>TV Vaihingen/Enz 2</v>
      </c>
      <c r="G60" s="9"/>
      <c r="H60" s="9"/>
      <c r="I60" s="9"/>
      <c r="J60" s="9"/>
      <c r="K60" s="9"/>
      <c r="L60" s="9"/>
      <c r="M60" s="9"/>
      <c r="N60" s="9"/>
      <c r="O60" s="9" t="str">
        <f>T($C$11)</f>
        <v>TV Ochsenbach</v>
      </c>
      <c r="P60" s="4"/>
      <c r="Q60" s="4" t="s">
        <v>5</v>
      </c>
      <c r="R60" s="4"/>
      <c r="S60" s="4"/>
      <c r="T60" s="4"/>
      <c r="U60" s="4" t="s">
        <v>5</v>
      </c>
      <c r="V60" s="4"/>
      <c r="W60" s="4"/>
      <c r="X60" s="4" t="s">
        <v>126</v>
      </c>
      <c r="Y60" s="4" t="s">
        <v>5</v>
      </c>
      <c r="Z60" s="4" t="s">
        <v>126</v>
      </c>
    </row>
    <row r="62" spans="1:26" x14ac:dyDescent="0.2">
      <c r="A62" s="36"/>
      <c r="B62" s="65" t="s">
        <v>89</v>
      </c>
      <c r="C62" s="319" t="str">
        <f>T($C$9)</f>
        <v>TV Hohenklingen</v>
      </c>
      <c r="D62" s="15" t="s">
        <v>15</v>
      </c>
      <c r="E62" s="319" t="str">
        <f>T($C$14)</f>
        <v>TG Biberach m.</v>
      </c>
      <c r="G62" s="319"/>
      <c r="H62" s="319"/>
      <c r="I62" s="319"/>
      <c r="J62" s="319"/>
      <c r="K62" s="319"/>
      <c r="L62" s="319"/>
      <c r="M62" s="319"/>
      <c r="N62" s="319"/>
      <c r="O62" s="319" t="str">
        <f>T($C$12)</f>
        <v>TV Stammheim 2</v>
      </c>
      <c r="P62" s="4"/>
      <c r="Q62" s="4" t="s">
        <v>5</v>
      </c>
      <c r="R62" s="4"/>
      <c r="S62" s="4"/>
      <c r="T62" s="4"/>
      <c r="U62" s="4" t="s">
        <v>5</v>
      </c>
      <c r="V62" s="4"/>
      <c r="W62" s="4"/>
      <c r="X62" s="4" t="s">
        <v>126</v>
      </c>
      <c r="Y62" s="4" t="s">
        <v>5</v>
      </c>
      <c r="Z62" s="4" t="s">
        <v>126</v>
      </c>
    </row>
    <row r="63" spans="1:26" s="5" customFormat="1" x14ac:dyDescent="0.2">
      <c r="A63" s="36"/>
      <c r="B63" s="65" t="s">
        <v>90</v>
      </c>
      <c r="C63" s="9" t="str">
        <f>T($C$11)</f>
        <v>TV Ochsenbach</v>
      </c>
      <c r="D63" s="15" t="s">
        <v>15</v>
      </c>
      <c r="E63" s="9" t="str">
        <f>T($C$10)</f>
        <v>TV Vaihingen/Enz 2</v>
      </c>
      <c r="G63" s="9"/>
      <c r="H63" s="9"/>
      <c r="I63" s="9"/>
      <c r="J63" s="9"/>
      <c r="K63" s="9"/>
      <c r="L63" s="9"/>
      <c r="M63" s="9"/>
      <c r="N63" s="9"/>
      <c r="O63" s="9" t="str">
        <f>T($C$13)</f>
        <v>TSV Westerstetten</v>
      </c>
      <c r="P63" s="4"/>
      <c r="Q63" s="4" t="s">
        <v>5</v>
      </c>
      <c r="R63" s="4"/>
      <c r="S63" s="4"/>
      <c r="T63" s="4"/>
      <c r="U63" s="4" t="s">
        <v>5</v>
      </c>
      <c r="V63" s="4"/>
      <c r="W63" s="4"/>
      <c r="X63" s="4" t="s">
        <v>126</v>
      </c>
      <c r="Y63" s="4" t="s">
        <v>5</v>
      </c>
      <c r="Z63" s="4" t="s">
        <v>126</v>
      </c>
    </row>
    <row r="64" spans="1:26" s="5" customFormat="1" x14ac:dyDescent="0.2">
      <c r="A64" s="36"/>
      <c r="B64" s="65"/>
      <c r="C64" s="9"/>
      <c r="D64" s="15"/>
      <c r="E64" s="9"/>
      <c r="G64" s="9"/>
      <c r="H64" s="9"/>
      <c r="I64" s="9"/>
      <c r="J64" s="9"/>
      <c r="K64" s="9"/>
      <c r="L64" s="9"/>
      <c r="M64" s="9"/>
      <c r="N64" s="9"/>
      <c r="O64" s="9"/>
      <c r="P64" s="4"/>
      <c r="Q64" s="4"/>
      <c r="R64" s="4"/>
      <c r="S64" s="4"/>
      <c r="T64" s="4"/>
      <c r="U64" s="2"/>
      <c r="V64" s="4"/>
      <c r="W64" s="4"/>
      <c r="X64" s="4"/>
      <c r="Y64" s="2"/>
      <c r="Z64" s="4"/>
    </row>
    <row r="65" spans="1:29" x14ac:dyDescent="0.2">
      <c r="A65" s="36"/>
      <c r="B65" s="65" t="s">
        <v>89</v>
      </c>
      <c r="C65" s="319" t="str">
        <f>T($C$13)</f>
        <v>TSV Westerstetten</v>
      </c>
      <c r="D65" s="15" t="s">
        <v>15</v>
      </c>
      <c r="E65" s="319" t="str">
        <f>T($C$12)</f>
        <v>TV Stammheim 2</v>
      </c>
      <c r="G65" s="319"/>
      <c r="H65" s="319"/>
      <c r="I65" s="319"/>
      <c r="J65" s="319"/>
      <c r="K65" s="319"/>
      <c r="L65" s="319"/>
      <c r="M65" s="319"/>
      <c r="N65" s="319"/>
      <c r="O65" s="319" t="str">
        <f>T($C$9)</f>
        <v>TV Hohenklingen</v>
      </c>
      <c r="P65" s="4"/>
      <c r="Q65" s="4" t="s">
        <v>5</v>
      </c>
      <c r="R65" s="4"/>
      <c r="S65" s="4"/>
      <c r="T65" s="4"/>
      <c r="U65" s="4" t="s">
        <v>5</v>
      </c>
      <c r="V65" s="4"/>
      <c r="W65" s="4"/>
      <c r="X65" s="4" t="s">
        <v>126</v>
      </c>
      <c r="Y65" s="4" t="s">
        <v>5</v>
      </c>
      <c r="Z65" s="4" t="s">
        <v>126</v>
      </c>
    </row>
    <row r="66" spans="1:29" s="4" customFormat="1" x14ac:dyDescent="0.2">
      <c r="A66" s="36"/>
      <c r="B66" s="65" t="s">
        <v>90</v>
      </c>
      <c r="C66" s="9" t="str">
        <f>T($C$14)</f>
        <v>TG Biberach m.</v>
      </c>
      <c r="D66" s="15" t="s">
        <v>15</v>
      </c>
      <c r="E66" s="9" t="str">
        <f>T($C$11)</f>
        <v>TV Ochsenbach</v>
      </c>
      <c r="G66" s="9"/>
      <c r="H66" s="9"/>
      <c r="I66" s="9"/>
      <c r="J66" s="9"/>
      <c r="K66" s="9"/>
      <c r="L66" s="9"/>
      <c r="M66" s="9"/>
      <c r="N66" s="9"/>
      <c r="O66" s="9" t="str">
        <f>T($C$10)</f>
        <v>TV Vaihingen/Enz 2</v>
      </c>
      <c r="Q66" s="4" t="s">
        <v>5</v>
      </c>
      <c r="U66" s="4" t="s">
        <v>5</v>
      </c>
      <c r="X66" s="4" t="s">
        <v>126</v>
      </c>
      <c r="Y66" s="4" t="s">
        <v>5</v>
      </c>
      <c r="Z66" s="4" t="s">
        <v>126</v>
      </c>
    </row>
    <row r="67" spans="1:29" s="4" customFormat="1" x14ac:dyDescent="0.2">
      <c r="A67" s="36"/>
      <c r="B67" s="65"/>
      <c r="C67" s="9"/>
      <c r="D67" s="15"/>
      <c r="E67" s="9"/>
      <c r="G67" s="9"/>
      <c r="H67" s="9"/>
      <c r="I67" s="9"/>
      <c r="J67" s="9"/>
      <c r="K67" s="9"/>
      <c r="L67" s="9"/>
      <c r="M67" s="9"/>
      <c r="N67" s="9"/>
      <c r="O67" s="9"/>
      <c r="U67" s="2"/>
      <c r="Y67" s="2"/>
    </row>
    <row r="68" spans="1:29" s="3" customFormat="1" x14ac:dyDescent="0.2">
      <c r="A68" s="36"/>
      <c r="B68" s="65" t="s">
        <v>89</v>
      </c>
      <c r="C68" s="9" t="str">
        <f>T($C$9)</f>
        <v>TV Hohenklingen</v>
      </c>
      <c r="D68" s="15" t="s">
        <v>15</v>
      </c>
      <c r="E68" s="9" t="str">
        <f>T($C$13)</f>
        <v>TSV Westerstetten</v>
      </c>
      <c r="G68" s="9"/>
      <c r="H68" s="9"/>
      <c r="I68" s="9"/>
      <c r="J68" s="9"/>
      <c r="K68" s="9"/>
      <c r="L68" s="9"/>
      <c r="M68" s="9"/>
      <c r="N68" s="9"/>
      <c r="O68" s="9" t="str">
        <f>T($C$11)</f>
        <v>TV Ochsenbach</v>
      </c>
      <c r="P68" s="4"/>
      <c r="Q68" s="4" t="s">
        <v>5</v>
      </c>
      <c r="R68" s="4"/>
      <c r="S68" s="4"/>
      <c r="T68" s="4"/>
      <c r="U68" s="4" t="s">
        <v>5</v>
      </c>
      <c r="V68" s="4"/>
      <c r="W68" s="4"/>
      <c r="X68" s="4" t="s">
        <v>126</v>
      </c>
      <c r="Y68" s="4" t="s">
        <v>5</v>
      </c>
      <c r="Z68" s="4" t="s">
        <v>126</v>
      </c>
    </row>
    <row r="69" spans="1:29" x14ac:dyDescent="0.2">
      <c r="A69" s="36"/>
      <c r="B69" s="65" t="s">
        <v>90</v>
      </c>
      <c r="C69" s="319" t="str">
        <f>T($C$10)</f>
        <v>TV Vaihingen/Enz 2</v>
      </c>
      <c r="D69" s="15" t="s">
        <v>15</v>
      </c>
      <c r="E69" s="319" t="str">
        <f>T($C$12)</f>
        <v>TV Stammheim 2</v>
      </c>
      <c r="G69" s="319"/>
      <c r="H69" s="319"/>
      <c r="I69" s="319"/>
      <c r="J69" s="319"/>
      <c r="K69" s="319"/>
      <c r="L69" s="319"/>
      <c r="M69" s="319"/>
      <c r="N69" s="319"/>
      <c r="O69" s="319" t="str">
        <f>T($C$14)</f>
        <v>TG Biberach m.</v>
      </c>
      <c r="P69" s="4"/>
      <c r="Q69" s="4" t="s">
        <v>5</v>
      </c>
      <c r="R69" s="4"/>
      <c r="S69" s="4"/>
      <c r="T69" s="4"/>
      <c r="U69" s="4" t="s">
        <v>5</v>
      </c>
      <c r="V69" s="4"/>
      <c r="W69" s="4"/>
      <c r="X69" s="4" t="s">
        <v>126</v>
      </c>
      <c r="Y69" s="4" t="s">
        <v>5</v>
      </c>
      <c r="Z69" s="4" t="s">
        <v>126</v>
      </c>
    </row>
    <row r="71" spans="1:29" x14ac:dyDescent="0.2">
      <c r="A71" s="36"/>
      <c r="B71" s="65" t="s">
        <v>89</v>
      </c>
      <c r="C71" s="319" t="str">
        <f>T($C$11)</f>
        <v>TV Ochsenbach</v>
      </c>
      <c r="D71" s="15" t="s">
        <v>15</v>
      </c>
      <c r="E71" s="319" t="str">
        <f>T($C$13)</f>
        <v>TSV Westerstetten</v>
      </c>
      <c r="G71" s="319"/>
      <c r="H71" s="319"/>
      <c r="I71" s="319"/>
      <c r="J71" s="319"/>
      <c r="K71" s="319"/>
      <c r="L71" s="319"/>
      <c r="M71" s="319"/>
      <c r="N71" s="319"/>
      <c r="O71" s="319" t="str">
        <f>T($C$9)</f>
        <v>TV Hohenklingen</v>
      </c>
      <c r="P71" s="4"/>
      <c r="Q71" s="4" t="s">
        <v>5</v>
      </c>
      <c r="R71" s="4"/>
      <c r="S71" s="4"/>
      <c r="T71" s="4"/>
      <c r="U71" s="4" t="s">
        <v>5</v>
      </c>
      <c r="V71" s="4"/>
      <c r="W71" s="4"/>
      <c r="X71" s="4" t="s">
        <v>126</v>
      </c>
      <c r="Y71" s="4" t="s">
        <v>5</v>
      </c>
      <c r="Z71" s="4" t="s">
        <v>126</v>
      </c>
    </row>
    <row r="72" spans="1:29" x14ac:dyDescent="0.2">
      <c r="A72" s="36"/>
      <c r="B72" s="65" t="s">
        <v>90</v>
      </c>
      <c r="C72" s="319" t="str">
        <f>T($C$14)</f>
        <v>TG Biberach m.</v>
      </c>
      <c r="D72" s="15" t="s">
        <v>15</v>
      </c>
      <c r="E72" s="319" t="str">
        <f>T($C$10)</f>
        <v>TV Vaihingen/Enz 2</v>
      </c>
      <c r="G72" s="319"/>
      <c r="H72" s="319"/>
      <c r="I72" s="319"/>
      <c r="J72" s="319"/>
      <c r="K72" s="319"/>
      <c r="L72" s="319"/>
      <c r="M72" s="319"/>
      <c r="N72" s="319"/>
      <c r="O72" s="319" t="str">
        <f>T($C$12)</f>
        <v>TV Stammheim 2</v>
      </c>
      <c r="P72" s="4"/>
      <c r="Q72" s="4" t="s">
        <v>5</v>
      </c>
      <c r="R72" s="4"/>
      <c r="S72" s="4"/>
      <c r="T72" s="4"/>
      <c r="U72" s="4" t="s">
        <v>5</v>
      </c>
      <c r="V72" s="4"/>
      <c r="W72" s="4"/>
      <c r="X72" s="4" t="s">
        <v>126</v>
      </c>
      <c r="Y72" s="4" t="s">
        <v>5</v>
      </c>
      <c r="Z72" s="4" t="s">
        <v>126</v>
      </c>
    </row>
    <row r="73" spans="1:29" x14ac:dyDescent="0.2">
      <c r="A73" s="36"/>
      <c r="B73" s="65"/>
      <c r="C73" s="319"/>
      <c r="D73" s="15"/>
      <c r="E73" s="319"/>
      <c r="G73" s="319"/>
      <c r="H73" s="319"/>
      <c r="I73" s="319"/>
      <c r="J73" s="319"/>
      <c r="K73" s="319"/>
      <c r="L73" s="319"/>
      <c r="M73" s="319"/>
      <c r="N73" s="319"/>
      <c r="O73" s="319"/>
      <c r="Q73" s="4"/>
      <c r="S73" s="4"/>
      <c r="T73" s="4"/>
      <c r="V73" s="4"/>
      <c r="W73" s="4"/>
      <c r="X73" s="4"/>
      <c r="Z73" s="4"/>
    </row>
    <row r="74" spans="1:29" s="5" customFormat="1" x14ac:dyDescent="0.2">
      <c r="A74" s="36"/>
      <c r="B74" s="65" t="s">
        <v>89</v>
      </c>
      <c r="C74" s="9" t="str">
        <f>T($C$9)</f>
        <v>TV Hohenklingen</v>
      </c>
      <c r="D74" s="15" t="s">
        <v>15</v>
      </c>
      <c r="E74" s="9" t="str">
        <f>T($C$12)</f>
        <v>TV Stammheim 2</v>
      </c>
      <c r="G74" s="9"/>
      <c r="H74" s="9"/>
      <c r="I74" s="9"/>
      <c r="J74" s="9"/>
      <c r="K74" s="9"/>
      <c r="L74" s="9"/>
      <c r="M74" s="9"/>
      <c r="N74" s="9"/>
      <c r="O74" s="9" t="str">
        <f>T($C$10)</f>
        <v>TV Vaihingen/Enz 2</v>
      </c>
      <c r="P74" s="4"/>
      <c r="Q74" s="4" t="s">
        <v>5</v>
      </c>
      <c r="R74" s="4"/>
      <c r="S74" s="4"/>
      <c r="T74" s="4"/>
      <c r="U74" s="4" t="s">
        <v>5</v>
      </c>
      <c r="V74" s="4"/>
      <c r="W74" s="4"/>
      <c r="X74" s="4" t="s">
        <v>126</v>
      </c>
      <c r="Y74" s="4" t="s">
        <v>5</v>
      </c>
      <c r="Z74" s="4" t="s">
        <v>126</v>
      </c>
    </row>
    <row r="76" spans="1:29" s="5" customFormat="1" x14ac:dyDescent="0.2">
      <c r="A76" s="36"/>
      <c r="B76" s="65"/>
      <c r="C76" s="9"/>
      <c r="D76" s="15"/>
      <c r="E76" s="9"/>
      <c r="F76" s="9"/>
      <c r="G76" s="9"/>
      <c r="H76" s="9"/>
      <c r="I76" s="9"/>
      <c r="J76" s="9"/>
      <c r="K76" s="9"/>
      <c r="L76" s="9"/>
      <c r="M76" s="9"/>
      <c r="N76" s="9"/>
      <c r="O76" s="9"/>
      <c r="P76" s="4"/>
      <c r="Q76" s="4"/>
      <c r="R76" s="4"/>
      <c r="S76" s="4"/>
      <c r="T76" s="4"/>
      <c r="U76" s="2"/>
      <c r="V76" s="4"/>
      <c r="W76" s="4"/>
      <c r="X76" s="4"/>
      <c r="Y76" s="2"/>
      <c r="Z76" s="4"/>
    </row>
    <row r="77" spans="1:29" s="5" customFormat="1" ht="13.5" thickBot="1" x14ac:dyDescent="0.25">
      <c r="A77" s="36" t="s">
        <v>16</v>
      </c>
      <c r="B77" s="65"/>
      <c r="C77" s="9"/>
      <c r="D77" s="15"/>
      <c r="E77" s="9"/>
      <c r="F77" s="9"/>
      <c r="G77" s="9"/>
      <c r="H77" s="9"/>
      <c r="I77" s="9"/>
      <c r="J77" s="9"/>
      <c r="K77" s="9"/>
      <c r="L77" s="9"/>
      <c r="M77" s="9"/>
      <c r="N77" s="9"/>
      <c r="O77" s="9"/>
      <c r="P77" s="4"/>
      <c r="Q77" s="4" t="s">
        <v>12</v>
      </c>
      <c r="R77" s="4"/>
      <c r="S77" s="4"/>
      <c r="T77" s="4"/>
      <c r="U77" s="2" t="s">
        <v>4</v>
      </c>
      <c r="V77" s="4"/>
      <c r="W77" s="4"/>
      <c r="X77" s="4"/>
      <c r="Y77" s="2"/>
      <c r="Z77" s="4"/>
      <c r="AA77" s="4"/>
      <c r="AB77" s="2"/>
      <c r="AC77" s="4"/>
    </row>
    <row r="78" spans="1:29" x14ac:dyDescent="0.2">
      <c r="A78" s="2"/>
      <c r="C78" t="s">
        <v>241</v>
      </c>
      <c r="E78" s="330"/>
      <c r="F78" s="331"/>
      <c r="G78" s="331"/>
      <c r="H78" s="331"/>
      <c r="I78" s="332"/>
      <c r="J78" s="333"/>
      <c r="K78" s="334"/>
      <c r="L78" s="334"/>
      <c r="M78" s="334"/>
      <c r="N78" s="335"/>
      <c r="P78" s="2">
        <v>33</v>
      </c>
      <c r="Q78" s="2" t="s">
        <v>5</v>
      </c>
      <c r="R78" s="2">
        <v>38</v>
      </c>
      <c r="T78" s="2">
        <v>29</v>
      </c>
      <c r="U78" s="2" t="s">
        <v>5</v>
      </c>
      <c r="V78" s="2">
        <v>39</v>
      </c>
      <c r="AA78" s="2"/>
      <c r="AB78" s="2"/>
      <c r="AC78" s="2"/>
    </row>
    <row r="79" spans="1:29" x14ac:dyDescent="0.2">
      <c r="A79" s="36"/>
      <c r="B79" s="65"/>
      <c r="C79" s="319" t="s">
        <v>243</v>
      </c>
      <c r="D79" s="40"/>
      <c r="E79" s="336"/>
      <c r="F79" s="337"/>
      <c r="G79" s="337"/>
      <c r="H79" s="337"/>
      <c r="I79" s="338"/>
      <c r="J79" s="339"/>
      <c r="K79" s="340"/>
      <c r="L79" s="340"/>
      <c r="M79" s="341"/>
      <c r="N79" s="342"/>
      <c r="O79" s="319"/>
      <c r="P79" s="2">
        <v>29</v>
      </c>
      <c r="Q79" s="4" t="s">
        <v>5</v>
      </c>
      <c r="R79" s="2">
        <v>39</v>
      </c>
      <c r="S79" s="14"/>
      <c r="T79" s="2">
        <v>33</v>
      </c>
      <c r="U79" s="4" t="s">
        <v>5</v>
      </c>
      <c r="V79" s="2">
        <v>33</v>
      </c>
      <c r="W79" s="14"/>
      <c r="Y79" s="4"/>
      <c r="AA79" s="2"/>
      <c r="AB79" s="4"/>
      <c r="AC79" s="2"/>
    </row>
    <row r="80" spans="1:29" s="5" customFormat="1" x14ac:dyDescent="0.2">
      <c r="A80" s="36"/>
      <c r="B80" s="65"/>
      <c r="C80" s="9" t="s">
        <v>244</v>
      </c>
      <c r="D80" s="15"/>
      <c r="E80" s="343"/>
      <c r="F80" s="344"/>
      <c r="G80" s="344"/>
      <c r="H80" s="344"/>
      <c r="I80" s="345"/>
      <c r="J80" s="346"/>
      <c r="K80" s="347"/>
      <c r="L80" s="347"/>
      <c r="M80" s="348"/>
      <c r="N80" s="349"/>
      <c r="O80" s="9"/>
      <c r="P80" s="4">
        <v>26</v>
      </c>
      <c r="Q80" s="4" t="s">
        <v>5</v>
      </c>
      <c r="R80" s="4">
        <v>44</v>
      </c>
      <c r="S80" s="4"/>
      <c r="T80" s="4">
        <v>21</v>
      </c>
      <c r="U80" s="4" t="s">
        <v>5</v>
      </c>
      <c r="V80" s="4">
        <v>44</v>
      </c>
      <c r="W80" s="4"/>
      <c r="X80" s="4"/>
      <c r="Y80" s="4"/>
      <c r="Z80" s="4"/>
      <c r="AA80" s="4"/>
      <c r="AB80" s="4"/>
      <c r="AC80" s="4"/>
    </row>
    <row r="81" spans="1:29" x14ac:dyDescent="0.2">
      <c r="A81" s="36"/>
      <c r="B81" s="65"/>
      <c r="C81" s="319" t="s">
        <v>245</v>
      </c>
      <c r="D81" s="40"/>
      <c r="E81" s="336"/>
      <c r="F81" s="337"/>
      <c r="G81" s="337"/>
      <c r="H81" s="337"/>
      <c r="I81" s="338"/>
      <c r="J81" s="339"/>
      <c r="K81" s="341"/>
      <c r="L81" s="340"/>
      <c r="M81" s="340"/>
      <c r="N81" s="342"/>
      <c r="O81" s="319"/>
      <c r="P81" s="2">
        <v>49</v>
      </c>
      <c r="Q81" s="4" t="s">
        <v>5</v>
      </c>
      <c r="R81" s="2">
        <v>11</v>
      </c>
      <c r="S81" s="4"/>
      <c r="T81" s="2">
        <v>49</v>
      </c>
      <c r="U81" s="4" t="s">
        <v>5</v>
      </c>
      <c r="V81" s="2">
        <v>11</v>
      </c>
      <c r="W81" s="4"/>
      <c r="Y81" s="4"/>
      <c r="AA81" s="2"/>
      <c r="AB81" s="4"/>
      <c r="AC81" s="2"/>
    </row>
    <row r="82" spans="1:29" x14ac:dyDescent="0.2">
      <c r="A82" s="36"/>
      <c r="B82" s="65"/>
      <c r="C82" t="s">
        <v>100</v>
      </c>
      <c r="E82" s="350"/>
      <c r="F82" s="351"/>
      <c r="G82" s="351"/>
      <c r="H82" s="351"/>
      <c r="I82" s="352"/>
      <c r="J82" s="353"/>
      <c r="K82" s="354"/>
      <c r="L82" s="354"/>
      <c r="M82" s="355"/>
      <c r="N82" s="356"/>
      <c r="P82" s="2">
        <v>0</v>
      </c>
      <c r="Q82" s="2" t="s">
        <v>5</v>
      </c>
      <c r="R82" s="2">
        <v>55</v>
      </c>
      <c r="T82" s="2">
        <v>0</v>
      </c>
      <c r="U82" s="2" t="s">
        <v>5</v>
      </c>
      <c r="V82" s="2">
        <v>55</v>
      </c>
      <c r="AA82" s="2"/>
      <c r="AB82" s="2"/>
      <c r="AC82" s="2"/>
    </row>
    <row r="83" spans="1:29" s="4" customFormat="1" ht="13.5" thickBot="1" x14ac:dyDescent="0.25">
      <c r="A83" s="36"/>
      <c r="B83" s="65"/>
      <c r="C83" s="9" t="s">
        <v>217</v>
      </c>
      <c r="D83" s="15"/>
      <c r="E83" s="357"/>
      <c r="F83" s="358"/>
      <c r="G83" s="358"/>
      <c r="H83" s="358"/>
      <c r="I83" s="359"/>
      <c r="J83" s="360"/>
      <c r="K83" s="361"/>
      <c r="L83" s="361"/>
      <c r="M83" s="362"/>
      <c r="N83" s="363"/>
      <c r="O83" s="9"/>
      <c r="P83" s="4">
        <v>55</v>
      </c>
      <c r="Q83" s="4" t="s">
        <v>5</v>
      </c>
      <c r="R83" s="4">
        <v>5</v>
      </c>
      <c r="T83" s="4">
        <v>55</v>
      </c>
      <c r="U83" s="4" t="s">
        <v>5</v>
      </c>
      <c r="V83" s="4">
        <v>5</v>
      </c>
      <c r="AA83" s="201"/>
    </row>
    <row r="84" spans="1:29" s="3" customFormat="1" x14ac:dyDescent="0.2">
      <c r="A84" s="36"/>
      <c r="B84" s="65"/>
      <c r="C84" s="9"/>
      <c r="D84" s="15"/>
      <c r="E84" s="9"/>
      <c r="F84" s="9"/>
      <c r="G84" s="9"/>
      <c r="H84" s="9"/>
      <c r="I84" s="9"/>
      <c r="J84" s="9"/>
      <c r="K84" s="9"/>
      <c r="L84" s="9"/>
      <c r="M84" s="9"/>
      <c r="N84" s="9"/>
      <c r="O84" s="9"/>
      <c r="P84" s="14"/>
      <c r="Q84" s="4"/>
      <c r="R84" s="14"/>
      <c r="S84" s="4"/>
      <c r="T84" s="4"/>
      <c r="U84" s="4"/>
      <c r="V84" s="4"/>
      <c r="W84" s="4"/>
      <c r="X84" s="4"/>
      <c r="Y84" s="4"/>
      <c r="Z84" s="4"/>
    </row>
    <row r="85" spans="1:29" x14ac:dyDescent="0.2">
      <c r="A85" s="36"/>
      <c r="B85" s="65"/>
      <c r="C85" s="319"/>
      <c r="D85" s="40"/>
      <c r="E85" s="319"/>
      <c r="F85" s="319"/>
      <c r="G85" s="319"/>
      <c r="H85" s="319"/>
      <c r="I85" s="319"/>
      <c r="J85" s="319"/>
      <c r="K85" s="319"/>
      <c r="L85" s="319"/>
      <c r="M85" s="319"/>
      <c r="N85" s="319"/>
      <c r="O85" s="319"/>
      <c r="Q85" s="4"/>
      <c r="T85" s="4"/>
      <c r="V85" s="4"/>
      <c r="X85" s="4"/>
      <c r="Z85" s="4"/>
    </row>
    <row r="87" spans="1:29" x14ac:dyDescent="0.2">
      <c r="A87" s="36"/>
      <c r="B87" s="65"/>
      <c r="C87" s="319"/>
      <c r="D87" s="40"/>
      <c r="E87" s="319"/>
      <c r="F87" s="319"/>
      <c r="G87" s="319"/>
      <c r="H87" s="319"/>
      <c r="I87" s="319"/>
      <c r="J87" s="319"/>
      <c r="K87" s="319"/>
      <c r="L87" s="319"/>
      <c r="M87" s="319"/>
      <c r="N87" s="319"/>
      <c r="O87" s="319"/>
      <c r="Q87" s="4"/>
      <c r="S87" s="14"/>
      <c r="T87" s="4"/>
      <c r="V87" s="4"/>
      <c r="W87" s="14"/>
      <c r="X87" s="4"/>
      <c r="Z87" s="4"/>
    </row>
    <row r="88" spans="1:29" x14ac:dyDescent="0.2">
      <c r="A88" s="36"/>
      <c r="B88" s="65"/>
      <c r="C88" s="319"/>
      <c r="D88" s="40"/>
      <c r="E88" s="319"/>
      <c r="F88" s="319"/>
      <c r="G88" s="319"/>
      <c r="H88" s="319"/>
      <c r="I88" s="319"/>
      <c r="J88" s="319"/>
      <c r="K88" s="319"/>
      <c r="L88" s="319"/>
      <c r="M88" s="319"/>
      <c r="N88" s="319"/>
      <c r="O88" s="319"/>
      <c r="Q88" s="4"/>
      <c r="S88" s="4"/>
      <c r="T88" s="4"/>
      <c r="V88" s="4"/>
      <c r="W88" s="4"/>
      <c r="X88" s="4"/>
      <c r="Z88" s="4"/>
    </row>
    <row r="89" spans="1:29" s="5" customFormat="1" x14ac:dyDescent="0.2">
      <c r="A89" s="36"/>
      <c r="B89" s="65"/>
      <c r="C89" s="9"/>
      <c r="D89" s="15"/>
      <c r="E89" s="9"/>
      <c r="F89" s="9"/>
      <c r="G89" s="9"/>
      <c r="H89" s="9"/>
      <c r="I89" s="9"/>
      <c r="J89" s="9"/>
      <c r="K89" s="9"/>
      <c r="L89" s="9"/>
      <c r="M89" s="9"/>
      <c r="N89" s="9"/>
      <c r="O89" s="9"/>
      <c r="P89" s="4"/>
      <c r="Q89" s="4"/>
      <c r="R89" s="4"/>
      <c r="S89" s="4"/>
      <c r="T89" s="4"/>
      <c r="U89" s="2"/>
      <c r="V89" s="4"/>
      <c r="W89" s="4"/>
      <c r="X89" s="4"/>
      <c r="Y89" s="2"/>
      <c r="Z89" s="4"/>
    </row>
    <row r="91" spans="1:29" x14ac:dyDescent="0.2">
      <c r="A91" s="36"/>
      <c r="B91" s="65"/>
      <c r="C91" s="319"/>
      <c r="D91" s="40"/>
      <c r="E91" s="319"/>
      <c r="F91" s="319"/>
      <c r="G91" s="319"/>
      <c r="H91" s="319"/>
      <c r="I91" s="319"/>
      <c r="J91" s="319"/>
      <c r="K91" s="319"/>
      <c r="L91" s="319"/>
      <c r="M91" s="319"/>
      <c r="N91" s="319"/>
      <c r="O91" s="319"/>
      <c r="S91" s="14"/>
      <c r="T91" s="4"/>
      <c r="V91" s="4"/>
      <c r="W91" s="14"/>
      <c r="X91" s="4"/>
      <c r="Z91" s="4"/>
    </row>
    <row r="93" spans="1:29" x14ac:dyDescent="0.2">
      <c r="A93" s="36"/>
      <c r="B93" s="65"/>
      <c r="C93" s="319"/>
      <c r="D93" s="40"/>
      <c r="E93" s="319"/>
      <c r="F93" s="319"/>
      <c r="G93" s="319"/>
      <c r="H93" s="319"/>
      <c r="I93" s="319"/>
      <c r="J93" s="319"/>
      <c r="K93" s="319"/>
      <c r="L93" s="319"/>
      <c r="M93" s="319"/>
      <c r="N93" s="319"/>
      <c r="O93" s="319"/>
      <c r="S93" s="14"/>
      <c r="T93" s="14"/>
      <c r="U93" s="14"/>
      <c r="V93" s="14"/>
      <c r="W93" s="14"/>
      <c r="X93" s="14"/>
      <c r="Y93" s="14"/>
      <c r="Z93" s="14"/>
    </row>
    <row r="94" spans="1:29" s="7" customFormat="1" x14ac:dyDescent="0.2">
      <c r="A94" s="34"/>
      <c r="B94" s="39"/>
      <c r="D94" s="38"/>
      <c r="P94" s="14"/>
      <c r="Q94" s="14"/>
      <c r="R94" s="14"/>
      <c r="S94" s="14"/>
      <c r="T94" s="14"/>
      <c r="U94" s="14"/>
      <c r="V94" s="14"/>
      <c r="W94" s="14"/>
      <c r="X94" s="14"/>
      <c r="Y94" s="14"/>
      <c r="Z94" s="14"/>
    </row>
    <row r="95" spans="1:29" s="7" customFormat="1" x14ac:dyDescent="0.2">
      <c r="A95" s="34"/>
      <c r="B95" s="39"/>
      <c r="D95" s="38"/>
      <c r="P95" s="14"/>
      <c r="Q95" s="14"/>
      <c r="R95" s="14"/>
      <c r="S95" s="14"/>
      <c r="T95" s="14"/>
      <c r="U95" s="14"/>
      <c r="V95" s="14"/>
      <c r="W95" s="14"/>
      <c r="X95" s="14"/>
      <c r="Y95" s="14"/>
      <c r="Z95" s="14"/>
    </row>
    <row r="96" spans="1:29" s="7" customFormat="1" x14ac:dyDescent="0.2">
      <c r="A96" s="34"/>
      <c r="B96" s="39"/>
      <c r="D96" s="38"/>
      <c r="P96" s="14"/>
      <c r="Q96" s="14"/>
      <c r="R96" s="14"/>
      <c r="S96" s="14"/>
      <c r="T96" s="14"/>
      <c r="U96" s="14"/>
      <c r="V96" s="14"/>
      <c r="W96" s="14"/>
      <c r="X96" s="14"/>
      <c r="Y96" s="14"/>
      <c r="Z96" s="14"/>
    </row>
    <row r="97" spans="1:26" s="7" customFormat="1" x14ac:dyDescent="0.2">
      <c r="A97" s="34"/>
      <c r="B97" s="39"/>
      <c r="D97" s="38"/>
      <c r="P97" s="14"/>
      <c r="Q97" s="14"/>
      <c r="R97" s="14"/>
      <c r="S97" s="14"/>
      <c r="T97" s="14"/>
      <c r="U97" s="14"/>
      <c r="V97" s="14"/>
      <c r="W97" s="14"/>
      <c r="X97" s="14"/>
      <c r="Y97" s="14"/>
      <c r="Z97" s="14"/>
    </row>
    <row r="98" spans="1:26" s="7" customFormat="1" x14ac:dyDescent="0.2">
      <c r="A98" s="34"/>
      <c r="B98" s="39"/>
      <c r="D98" s="38"/>
      <c r="P98" s="14"/>
      <c r="Q98" s="14"/>
      <c r="R98" s="14"/>
      <c r="S98" s="14"/>
      <c r="T98" s="14"/>
      <c r="U98" s="14"/>
      <c r="V98" s="14"/>
      <c r="W98" s="14"/>
      <c r="X98" s="14"/>
      <c r="Y98" s="14"/>
      <c r="Z98" s="14"/>
    </row>
    <row r="99" spans="1:26" s="7" customFormat="1" x14ac:dyDescent="0.2">
      <c r="A99" s="34"/>
      <c r="B99" s="39"/>
      <c r="D99" s="38"/>
      <c r="P99" s="14"/>
      <c r="Q99" s="14"/>
      <c r="R99" s="14"/>
      <c r="S99" s="14"/>
      <c r="T99" s="14"/>
      <c r="U99" s="14"/>
      <c r="V99" s="14"/>
      <c r="W99" s="14"/>
      <c r="X99" s="14"/>
      <c r="Y99" s="14"/>
      <c r="Z99" s="14"/>
    </row>
    <row r="100" spans="1:26" s="7" customFormat="1" x14ac:dyDescent="0.2">
      <c r="A100" s="34"/>
      <c r="B100" s="39"/>
      <c r="D100" s="38"/>
      <c r="P100" s="14"/>
      <c r="Q100" s="14"/>
      <c r="R100" s="14"/>
      <c r="S100" s="14"/>
      <c r="T100" s="14"/>
      <c r="U100" s="14"/>
      <c r="V100" s="14"/>
      <c r="W100" s="14"/>
      <c r="X100" s="14"/>
      <c r="Y100" s="14"/>
      <c r="Z100" s="14"/>
    </row>
    <row r="101" spans="1:26" s="7" customFormat="1" x14ac:dyDescent="0.2">
      <c r="A101" s="34"/>
      <c r="B101" s="39"/>
      <c r="D101" s="38"/>
      <c r="P101" s="14"/>
      <c r="Q101" s="14"/>
      <c r="R101" s="14"/>
      <c r="S101" s="4"/>
      <c r="T101" s="4"/>
      <c r="U101" s="2"/>
      <c r="V101" s="4"/>
      <c r="W101" s="4"/>
      <c r="X101" s="4"/>
      <c r="Y101" s="2"/>
      <c r="Z101" s="4"/>
    </row>
    <row r="102" spans="1:26" s="7" customFormat="1" x14ac:dyDescent="0.2">
      <c r="A102" s="34"/>
      <c r="B102" s="39"/>
      <c r="D102" s="38"/>
      <c r="P102" s="14"/>
      <c r="Q102" s="14"/>
      <c r="R102" s="14"/>
      <c r="S102" s="4"/>
      <c r="T102" s="4"/>
      <c r="U102" s="2"/>
      <c r="V102" s="4"/>
      <c r="W102" s="4"/>
      <c r="X102" s="4"/>
      <c r="Y102" s="2"/>
      <c r="Z102" s="4"/>
    </row>
    <row r="103" spans="1:26" s="7" customFormat="1" x14ac:dyDescent="0.2">
      <c r="A103" s="34"/>
      <c r="B103" s="39"/>
      <c r="D103" s="38"/>
      <c r="P103" s="14"/>
      <c r="Q103" s="14"/>
      <c r="R103" s="14"/>
      <c r="S103" s="4"/>
      <c r="T103" s="4"/>
      <c r="U103" s="2"/>
      <c r="V103" s="4"/>
      <c r="W103" s="4"/>
      <c r="X103" s="4"/>
      <c r="Y103" s="2"/>
      <c r="Z103" s="4"/>
    </row>
  </sheetData>
  <mergeCells count="7">
    <mergeCell ref="C42:N42"/>
    <mergeCell ref="C43:N43"/>
    <mergeCell ref="C44:N44"/>
    <mergeCell ref="C46:N46"/>
    <mergeCell ref="C1:N1"/>
    <mergeCell ref="C2:N2"/>
    <mergeCell ref="C3:N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indexed="11"/>
  </sheetPr>
  <dimension ref="A1:C37"/>
  <sheetViews>
    <sheetView topLeftCell="A13" zoomScaleNormal="100" workbookViewId="0">
      <selection activeCell="I22" sqref="I22"/>
    </sheetView>
  </sheetViews>
  <sheetFormatPr baseColWidth="10" defaultRowHeight="12.75" x14ac:dyDescent="0.2"/>
  <cols>
    <col min="1" max="1" width="14.7109375" customWidth="1"/>
    <col min="2" max="2" width="71.5703125" customWidth="1"/>
  </cols>
  <sheetData>
    <row r="1" spans="1:3" ht="15.75" x14ac:dyDescent="0.25">
      <c r="A1" s="20" t="s">
        <v>17</v>
      </c>
    </row>
    <row r="2" spans="1:3" ht="15.75" x14ac:dyDescent="0.25">
      <c r="A2" s="20"/>
    </row>
    <row r="3" spans="1:3" ht="15.75" x14ac:dyDescent="0.25">
      <c r="A3" s="20"/>
    </row>
    <row r="4" spans="1:3" ht="15.75" x14ac:dyDescent="0.25">
      <c r="A4" s="20"/>
    </row>
    <row r="5" spans="1:3" ht="15.75" x14ac:dyDescent="0.25">
      <c r="A5" s="20"/>
      <c r="C5" t="s">
        <v>18</v>
      </c>
    </row>
    <row r="6" spans="1:3" ht="15.75" x14ac:dyDescent="0.25">
      <c r="A6" s="20" t="s">
        <v>256</v>
      </c>
    </row>
    <row r="7" spans="1:3" x14ac:dyDescent="0.2">
      <c r="B7" s="21" t="s">
        <v>19</v>
      </c>
      <c r="C7" s="22">
        <f ca="1">TODAY()</f>
        <v>43265</v>
      </c>
    </row>
    <row r="8" spans="1:3" ht="15.75" x14ac:dyDescent="0.25">
      <c r="B8" s="20" t="s">
        <v>18</v>
      </c>
    </row>
    <row r="9" spans="1:3" ht="15.75" x14ac:dyDescent="0.25">
      <c r="A9" s="20" t="s">
        <v>20</v>
      </c>
      <c r="B9" s="20" t="s">
        <v>21</v>
      </c>
      <c r="C9" t="s">
        <v>22</v>
      </c>
    </row>
    <row r="10" spans="1:3" ht="15.75" x14ac:dyDescent="0.25">
      <c r="B10" s="20" t="s">
        <v>23</v>
      </c>
    </row>
    <row r="11" spans="1:3" ht="15.75" x14ac:dyDescent="0.25">
      <c r="B11" s="20"/>
    </row>
    <row r="12" spans="1:3" ht="18.75" x14ac:dyDescent="0.3">
      <c r="B12" s="23" t="s">
        <v>207</v>
      </c>
    </row>
    <row r="13" spans="1:3" ht="15.75" x14ac:dyDescent="0.25">
      <c r="A13" s="20"/>
    </row>
    <row r="14" spans="1:3" ht="15.75" x14ac:dyDescent="0.25">
      <c r="B14" s="20" t="s">
        <v>24</v>
      </c>
    </row>
    <row r="15" spans="1:3" ht="15.75" x14ac:dyDescent="0.25">
      <c r="A15" s="20"/>
      <c r="B15" s="20" t="s">
        <v>10</v>
      </c>
    </row>
    <row r="16" spans="1:3" ht="47.25" x14ac:dyDescent="0.25">
      <c r="B16" s="24" t="s">
        <v>208</v>
      </c>
    </row>
    <row r="17" spans="1:3" ht="16.5" thickBot="1" x14ac:dyDescent="0.3">
      <c r="B17" s="25" t="s">
        <v>25</v>
      </c>
    </row>
    <row r="18" spans="1:3" ht="63.75" thickBot="1" x14ac:dyDescent="0.3">
      <c r="B18" s="26" t="s">
        <v>211</v>
      </c>
    </row>
    <row r="19" spans="1:3" ht="16.5" thickBot="1" x14ac:dyDescent="0.3">
      <c r="B19" s="24" t="s">
        <v>98</v>
      </c>
    </row>
    <row r="20" spans="1:3" ht="16.5" thickBot="1" x14ac:dyDescent="0.3">
      <c r="B20" s="199" t="s">
        <v>99</v>
      </c>
    </row>
    <row r="21" spans="1:3" ht="15.75" x14ac:dyDescent="0.25">
      <c r="B21" s="24" t="s">
        <v>92</v>
      </c>
    </row>
    <row r="22" spans="1:3" ht="32.25" thickBot="1" x14ac:dyDescent="0.3">
      <c r="B22" s="24" t="s">
        <v>66</v>
      </c>
    </row>
    <row r="23" spans="1:3" ht="111" thickBot="1" x14ac:dyDescent="0.3">
      <c r="B23" s="27" t="s">
        <v>209</v>
      </c>
      <c r="C23" s="28"/>
    </row>
    <row r="25" spans="1:3" ht="31.5" x14ac:dyDescent="0.25">
      <c r="B25" s="24" t="s">
        <v>26</v>
      </c>
    </row>
    <row r="26" spans="1:3" ht="47.25" x14ac:dyDescent="0.25">
      <c r="B26" s="29" t="s">
        <v>210</v>
      </c>
    </row>
    <row r="27" spans="1:3" ht="15.75" x14ac:dyDescent="0.25">
      <c r="B27" s="29" t="s">
        <v>27</v>
      </c>
    </row>
    <row r="28" spans="1:3" ht="31.5" x14ac:dyDescent="0.25">
      <c r="B28" s="29" t="s">
        <v>28</v>
      </c>
    </row>
    <row r="29" spans="1:3" ht="31.5" x14ac:dyDescent="0.25">
      <c r="B29" s="29" t="s">
        <v>29</v>
      </c>
    </row>
    <row r="30" spans="1:3" ht="15.75" x14ac:dyDescent="0.25">
      <c r="A30" s="30"/>
      <c r="B30" t="s">
        <v>30</v>
      </c>
    </row>
    <row r="31" spans="1:3" ht="25.5" x14ac:dyDescent="0.35">
      <c r="B31" s="30" t="s">
        <v>31</v>
      </c>
    </row>
    <row r="33" spans="1:2" s="32" customFormat="1" ht="15" x14ac:dyDescent="0.2">
      <c r="A33" s="31"/>
    </row>
    <row r="34" spans="1:2" s="32" customFormat="1" ht="15" x14ac:dyDescent="0.2">
      <c r="A34" s="28"/>
    </row>
    <row r="35" spans="1:2" s="32" customFormat="1" ht="15" x14ac:dyDescent="0.2">
      <c r="A35" s="31"/>
      <c r="B35" s="33"/>
    </row>
    <row r="36" spans="1:2" s="32" customFormat="1" ht="15" x14ac:dyDescent="0.2">
      <c r="A36" s="28"/>
    </row>
    <row r="37" spans="1:2" s="32" customFormat="1" ht="15" x14ac:dyDescent="0.2">
      <c r="A37" s="31"/>
    </row>
  </sheetData>
  <phoneticPr fontId="6" type="noConversion"/>
  <pageMargins left="0.35433070866141736" right="0.15748031496062992" top="0.55118110236220474" bottom="0.23622047244094491" header="0.27559055118110237" footer="0.51181102362204722"/>
  <pageSetup paperSize="9" scale="95" orientation="portrait" r:id="rId1"/>
  <headerFooter alignWithMargins="0">
    <oddHeader>&amp;C&amp;"Arial,Fett"&amp;14U12 - STB-Feldsaison 2016</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IV103"/>
  <sheetViews>
    <sheetView zoomScale="110" zoomScaleNormal="110" workbookViewId="0">
      <selection activeCell="C4" sqref="C4:N4"/>
    </sheetView>
  </sheetViews>
  <sheetFormatPr baseColWidth="10" defaultRowHeight="12.75" x14ac:dyDescent="0.2"/>
  <cols>
    <col min="1" max="1" width="14" customWidth="1"/>
    <col min="2" max="2" width="3" style="66" customWidth="1"/>
    <col min="3" max="3" width="18.7109375" customWidth="1"/>
    <col min="4" max="4" width="2.28515625" style="16" customWidth="1"/>
    <col min="5" max="14" width="2.28515625" customWidth="1"/>
    <col min="15" max="15" width="18.85546875" customWidth="1"/>
    <col min="16" max="16" width="4" style="2" customWidth="1"/>
    <col min="17" max="17" width="1.42578125" style="2" customWidth="1"/>
    <col min="18" max="18" width="4" style="2" customWidth="1"/>
    <col min="19" max="19" width="1.7109375" style="2" customWidth="1"/>
    <col min="20" max="20" width="4.140625" style="2" customWidth="1"/>
    <col min="21" max="21" width="0.85546875" style="2" customWidth="1"/>
    <col min="22" max="22" width="4.140625" style="2" customWidth="1"/>
    <col min="23" max="23" width="1.7109375" style="2" customWidth="1"/>
    <col min="24" max="24" width="4.140625" style="2" customWidth="1"/>
    <col min="25" max="25" width="0.85546875" style="2" customWidth="1"/>
    <col min="26" max="26" width="4.140625" style="2" customWidth="1"/>
  </cols>
  <sheetData>
    <row r="1" spans="1:256" s="7" customFormat="1" x14ac:dyDescent="0.2">
      <c r="A1" s="34" t="s">
        <v>6</v>
      </c>
      <c r="B1" s="39"/>
      <c r="C1" s="369">
        <f>Spielplan!$C$12</f>
        <v>43225</v>
      </c>
      <c r="D1" s="370"/>
      <c r="E1" s="370"/>
      <c r="F1" s="370"/>
      <c r="G1" s="370"/>
      <c r="H1" s="370"/>
      <c r="I1" s="370"/>
      <c r="J1" s="370"/>
      <c r="K1" s="370"/>
      <c r="L1" s="370"/>
      <c r="M1" s="370"/>
      <c r="N1" s="370"/>
      <c r="P1" s="14"/>
      <c r="Q1" s="14"/>
      <c r="R1" s="14"/>
      <c r="S1" s="14"/>
      <c r="T1" s="14"/>
      <c r="U1" s="14"/>
      <c r="V1" s="14"/>
      <c r="W1" s="14"/>
      <c r="X1" s="14"/>
      <c r="Y1" s="14"/>
      <c r="Z1" s="14"/>
    </row>
    <row r="2" spans="1:256" s="7" customFormat="1" x14ac:dyDescent="0.2">
      <c r="A2" s="34" t="s">
        <v>94</v>
      </c>
      <c r="B2" s="39"/>
      <c r="C2" s="369" t="str">
        <f>Spielplan!$C$14</f>
        <v>Malmsheim</v>
      </c>
      <c r="D2" s="370"/>
      <c r="E2" s="370"/>
      <c r="F2" s="370"/>
      <c r="G2" s="370"/>
      <c r="H2" s="370"/>
      <c r="I2" s="370"/>
      <c r="J2" s="370"/>
      <c r="K2" s="370"/>
      <c r="L2" s="370"/>
      <c r="M2" s="370"/>
      <c r="N2" s="370"/>
      <c r="P2" s="14"/>
      <c r="Q2" s="14"/>
      <c r="R2" s="14"/>
      <c r="S2" s="14"/>
      <c r="T2" s="14"/>
      <c r="U2" s="14"/>
      <c r="V2" s="14"/>
      <c r="W2" s="14"/>
      <c r="X2" s="14"/>
      <c r="Y2" s="14"/>
      <c r="Z2" s="14"/>
    </row>
    <row r="3" spans="1:256" s="7" customFormat="1" x14ac:dyDescent="0.2">
      <c r="A3" s="34" t="s">
        <v>7</v>
      </c>
      <c r="B3" s="39"/>
      <c r="C3" s="3" t="s">
        <v>95</v>
      </c>
      <c r="D3" s="1"/>
      <c r="E3" s="1"/>
      <c r="F3" s="1"/>
      <c r="G3" s="1"/>
      <c r="H3" s="1"/>
      <c r="I3" s="1"/>
      <c r="J3" s="1"/>
      <c r="K3" s="1"/>
      <c r="L3" s="1"/>
      <c r="M3" s="1"/>
      <c r="N3" s="1"/>
      <c r="P3" s="14"/>
      <c r="Q3" s="14"/>
      <c r="R3" s="14"/>
      <c r="S3" s="14"/>
      <c r="T3" s="14"/>
      <c r="U3" s="14"/>
      <c r="V3" s="14"/>
      <c r="W3" s="14"/>
      <c r="X3" s="14"/>
      <c r="Y3" s="14"/>
      <c r="Z3" s="14"/>
    </row>
    <row r="4" spans="1:256" s="7" customFormat="1" x14ac:dyDescent="0.2">
      <c r="A4" s="34" t="s">
        <v>32</v>
      </c>
      <c r="B4" s="39"/>
      <c r="C4" s="369" t="s">
        <v>253</v>
      </c>
      <c r="D4" s="370"/>
      <c r="E4" s="370"/>
      <c r="F4" s="370"/>
      <c r="G4" s="370"/>
      <c r="H4" s="370"/>
      <c r="I4" s="370"/>
      <c r="J4" s="370"/>
      <c r="K4" s="370"/>
      <c r="L4" s="370"/>
      <c r="M4" s="370"/>
      <c r="N4" s="370"/>
      <c r="P4" s="14"/>
      <c r="Q4" s="14"/>
      <c r="R4" s="14"/>
      <c r="S4" s="14"/>
      <c r="T4" s="14"/>
      <c r="U4" s="14"/>
      <c r="V4" s="14"/>
      <c r="W4" s="14"/>
      <c r="X4" s="14"/>
      <c r="Y4" s="14"/>
      <c r="Z4" s="14"/>
    </row>
    <row r="5" spans="1:256" s="7" customFormat="1" x14ac:dyDescent="0.2">
      <c r="A5" s="34" t="s">
        <v>8</v>
      </c>
      <c r="B5" s="39"/>
      <c r="C5" s="369" t="str">
        <f>Spielplan!$C$13</f>
        <v>10 Uhr</v>
      </c>
      <c r="D5" s="370"/>
      <c r="E5" s="370"/>
      <c r="F5" s="370"/>
      <c r="G5" s="370"/>
      <c r="H5" s="370"/>
      <c r="I5" s="370"/>
      <c r="J5" s="370"/>
      <c r="K5" s="370"/>
      <c r="L5" s="370"/>
      <c r="M5" s="370"/>
      <c r="N5" s="370"/>
      <c r="P5" s="14"/>
      <c r="Q5" s="14"/>
      <c r="R5" s="14"/>
      <c r="S5" s="14"/>
      <c r="T5" s="14"/>
      <c r="U5" s="14"/>
      <c r="V5" s="14"/>
      <c r="W5" s="14"/>
      <c r="X5" s="14"/>
      <c r="Y5" s="14"/>
      <c r="Z5" s="14"/>
    </row>
    <row r="6" spans="1:256" s="7" customFormat="1" x14ac:dyDescent="0.2">
      <c r="A6" s="34" t="s">
        <v>33</v>
      </c>
      <c r="B6" s="39"/>
      <c r="C6" s="7" t="s">
        <v>103</v>
      </c>
      <c r="D6" s="38"/>
      <c r="P6" s="14"/>
      <c r="Q6" s="14"/>
      <c r="R6" s="14"/>
      <c r="S6" s="14"/>
      <c r="T6" s="14"/>
      <c r="U6" s="14"/>
      <c r="V6" s="14"/>
      <c r="W6" s="14"/>
      <c r="X6" s="14"/>
      <c r="Y6" s="14"/>
      <c r="Z6" s="14"/>
    </row>
    <row r="7" spans="1:256" s="7" customFormat="1" x14ac:dyDescent="0.2">
      <c r="A7" s="34" t="s">
        <v>34</v>
      </c>
      <c r="B7" s="39"/>
      <c r="C7" s="7" t="str">
        <f>Spielplan!$C$2</f>
        <v>Vorrunde Gruppe A</v>
      </c>
      <c r="D7" s="38"/>
      <c r="P7" s="14"/>
      <c r="Q7" s="14"/>
      <c r="R7" s="14"/>
      <c r="S7" s="14"/>
      <c r="T7" s="14"/>
      <c r="U7" s="14"/>
      <c r="V7" s="14"/>
      <c r="W7" s="14"/>
      <c r="X7" s="14"/>
      <c r="Y7" s="14"/>
      <c r="Z7" s="14"/>
    </row>
    <row r="8" spans="1:256" s="7" customFormat="1" x14ac:dyDescent="0.2">
      <c r="A8" s="34" t="s">
        <v>35</v>
      </c>
      <c r="B8" s="39"/>
      <c r="C8" s="34"/>
      <c r="D8" s="34"/>
      <c r="E8" s="34"/>
      <c r="F8" s="34"/>
      <c r="P8" s="14"/>
      <c r="Q8" s="14"/>
      <c r="R8" s="14"/>
      <c r="S8" s="14"/>
      <c r="T8" s="14"/>
      <c r="U8" s="34"/>
      <c r="V8" s="34"/>
      <c r="W8" s="14"/>
      <c r="X8" s="1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row>
    <row r="9" spans="1:256" s="7" customFormat="1" x14ac:dyDescent="0.2">
      <c r="A9" s="34" t="s">
        <v>11</v>
      </c>
      <c r="B9" s="39"/>
      <c r="C9" s="12" t="str">
        <f>Spielplan!C3</f>
        <v>TSV Malmsheim</v>
      </c>
      <c r="D9" s="38"/>
      <c r="P9" s="14"/>
      <c r="Q9" s="14"/>
      <c r="R9" s="14"/>
      <c r="S9" s="14"/>
      <c r="T9" s="14"/>
      <c r="U9" s="14"/>
      <c r="V9" s="14"/>
      <c r="W9" s="14"/>
      <c r="X9" s="14"/>
      <c r="Y9" s="14"/>
      <c r="Z9" s="14"/>
    </row>
    <row r="10" spans="1:256" s="7" customFormat="1" x14ac:dyDescent="0.2">
      <c r="A10" s="34"/>
      <c r="B10" s="39"/>
      <c r="C10" s="12" t="str">
        <f>Spielplan!C4</f>
        <v>TSV Malmsheim 2</v>
      </c>
      <c r="D10" s="38"/>
      <c r="P10" s="14"/>
      <c r="Q10" s="14"/>
      <c r="R10" s="14"/>
      <c r="S10" s="14"/>
      <c r="T10" s="14"/>
      <c r="U10" s="14"/>
      <c r="V10" s="14"/>
      <c r="W10" s="14"/>
      <c r="X10" s="14"/>
      <c r="Y10" s="14"/>
      <c r="Z10" s="14"/>
    </row>
    <row r="11" spans="1:256" s="7" customFormat="1" x14ac:dyDescent="0.2">
      <c r="A11" s="34"/>
      <c r="B11" s="39"/>
      <c r="C11" s="12" t="str">
        <f>Spielplan!C5</f>
        <v>TSV Gärtringen</v>
      </c>
      <c r="D11" s="38"/>
      <c r="P11" s="14"/>
      <c r="Q11" s="14"/>
      <c r="R11" s="14"/>
      <c r="S11" s="14"/>
      <c r="T11" s="14"/>
      <c r="U11" s="14"/>
      <c r="V11" s="14"/>
      <c r="W11" s="14"/>
      <c r="X11" s="14"/>
      <c r="Y11" s="14"/>
      <c r="Z11" s="14"/>
    </row>
    <row r="12" spans="1:256" s="7" customFormat="1" x14ac:dyDescent="0.2">
      <c r="A12" s="34"/>
      <c r="B12" s="39"/>
      <c r="C12" s="12" t="str">
        <f>Spielplan!C6</f>
        <v>TSV Gärtringen 2</v>
      </c>
      <c r="D12" s="38"/>
      <c r="P12" s="14"/>
      <c r="Q12" s="14"/>
      <c r="R12" s="14"/>
      <c r="S12" s="4"/>
      <c r="T12" s="4"/>
      <c r="U12" s="2"/>
      <c r="V12" s="4"/>
      <c r="W12" s="4"/>
      <c r="X12" s="4"/>
      <c r="Y12" s="2"/>
      <c r="Z12" s="4"/>
    </row>
    <row r="13" spans="1:256" s="7" customFormat="1" x14ac:dyDescent="0.2">
      <c r="A13" s="34"/>
      <c r="B13" s="39"/>
      <c r="C13" s="12" t="str">
        <f>Spielplan!C7</f>
        <v>TSV Grafenau</v>
      </c>
      <c r="D13" s="38"/>
      <c r="P13" s="14"/>
      <c r="Q13" s="14"/>
      <c r="R13" s="14"/>
      <c r="S13" s="4"/>
      <c r="T13" s="4"/>
      <c r="U13" s="2"/>
      <c r="V13" s="4"/>
      <c r="W13" s="4"/>
      <c r="X13" s="4"/>
      <c r="Y13" s="2"/>
      <c r="Z13" s="4"/>
    </row>
    <row r="14" spans="1:256" s="7" customFormat="1" x14ac:dyDescent="0.2">
      <c r="A14" s="34"/>
      <c r="B14" s="39"/>
      <c r="C14" s="12" t="str">
        <f>Spielplan!C8</f>
        <v>SpVgg Weil der Stadt</v>
      </c>
      <c r="D14" s="38"/>
      <c r="P14" s="14"/>
      <c r="Q14" s="14"/>
      <c r="R14" s="14"/>
      <c r="S14" s="4"/>
      <c r="T14" s="4"/>
      <c r="U14" s="2"/>
      <c r="V14" s="4"/>
      <c r="W14" s="4"/>
      <c r="X14" s="4"/>
      <c r="Y14" s="2"/>
      <c r="Z14" s="4"/>
    </row>
    <row r="15" spans="1:256" s="3" customFormat="1" x14ac:dyDescent="0.2">
      <c r="A15" s="36"/>
      <c r="B15" s="65"/>
      <c r="C15" s="240"/>
      <c r="D15" s="241"/>
      <c r="E15" s="8"/>
      <c r="F15" s="8"/>
      <c r="G15" s="8"/>
      <c r="H15" s="8"/>
      <c r="I15" s="8"/>
      <c r="J15" s="8"/>
      <c r="K15" s="8"/>
      <c r="L15" s="8"/>
      <c r="M15" s="8"/>
      <c r="N15" s="8"/>
      <c r="O15" s="8"/>
      <c r="P15" s="8"/>
      <c r="Q15" s="8"/>
      <c r="R15" s="8"/>
      <c r="S15" s="10"/>
      <c r="T15" s="10"/>
      <c r="U15" s="242"/>
      <c r="V15" s="10"/>
      <c r="W15" s="10"/>
      <c r="X15" s="10"/>
      <c r="Y15" s="242"/>
      <c r="Z15" s="10"/>
    </row>
    <row r="16" spans="1:256" s="3" customFormat="1" x14ac:dyDescent="0.2">
      <c r="A16" s="37" t="s">
        <v>0</v>
      </c>
      <c r="B16" s="39"/>
      <c r="C16" s="14" t="s">
        <v>1</v>
      </c>
      <c r="D16" s="39"/>
      <c r="E16" s="7" t="s">
        <v>2</v>
      </c>
      <c r="F16" s="14"/>
      <c r="G16" s="14"/>
      <c r="H16" s="14"/>
      <c r="I16" s="14"/>
      <c r="J16" s="14"/>
      <c r="K16" s="14"/>
      <c r="L16" s="14"/>
      <c r="M16" s="14"/>
      <c r="N16" s="14"/>
      <c r="O16" s="14" t="s">
        <v>3</v>
      </c>
      <c r="P16" s="2"/>
      <c r="Q16" s="14" t="s">
        <v>101</v>
      </c>
      <c r="R16" s="14"/>
      <c r="S16" s="4"/>
      <c r="T16" s="2"/>
      <c r="U16" s="14" t="s">
        <v>102</v>
      </c>
      <c r="V16" s="14"/>
      <c r="W16" s="4"/>
      <c r="X16" s="2"/>
      <c r="Y16" s="14" t="s">
        <v>4</v>
      </c>
      <c r="Z16" s="14"/>
    </row>
    <row r="17" spans="1:27" s="3" customFormat="1" x14ac:dyDescent="0.2">
      <c r="A17" s="36"/>
      <c r="B17" s="39" t="s">
        <v>88</v>
      </c>
      <c r="C17" s="14"/>
      <c r="D17" s="39"/>
      <c r="E17" s="14"/>
      <c r="F17" s="14"/>
      <c r="G17" s="14"/>
      <c r="H17" s="14"/>
      <c r="I17" s="14"/>
      <c r="J17" s="14"/>
      <c r="K17" s="14"/>
      <c r="L17" s="14"/>
      <c r="M17" s="14"/>
      <c r="N17" s="14"/>
      <c r="O17" s="14"/>
      <c r="P17" s="14"/>
      <c r="Q17" s="14"/>
      <c r="R17" s="14"/>
      <c r="S17" s="14"/>
      <c r="T17" s="14"/>
      <c r="U17" s="14"/>
      <c r="V17" s="14"/>
      <c r="W17" s="14"/>
      <c r="X17" s="14"/>
      <c r="Y17" s="14"/>
      <c r="Z17" s="14"/>
    </row>
    <row r="18" spans="1:27" s="5" customFormat="1" x14ac:dyDescent="0.2">
      <c r="A18" s="36" t="str">
        <f>T(C5)</f>
        <v>10 Uhr</v>
      </c>
      <c r="B18" s="65">
        <v>1</v>
      </c>
      <c r="C18" s="9" t="str">
        <f>T($C$9)</f>
        <v>TSV Malmsheim</v>
      </c>
      <c r="D18" s="15" t="s">
        <v>15</v>
      </c>
      <c r="E18" s="9" t="str">
        <f>T($C$10)</f>
        <v>TSV Malmsheim 2</v>
      </c>
      <c r="F18" s="9"/>
      <c r="G18" s="9"/>
      <c r="H18" s="9"/>
      <c r="I18" s="9"/>
      <c r="J18" s="9"/>
      <c r="K18" s="9"/>
      <c r="L18" s="9"/>
      <c r="M18" s="9"/>
      <c r="N18" s="9"/>
      <c r="O18" s="9" t="str">
        <f>T($C$13)</f>
        <v>TSV Grafenau</v>
      </c>
      <c r="P18" s="4"/>
      <c r="Q18" s="4" t="s">
        <v>5</v>
      </c>
      <c r="R18" s="4"/>
      <c r="S18" s="4"/>
      <c r="T18" s="4"/>
      <c r="U18" s="4" t="s">
        <v>5</v>
      </c>
      <c r="V18" s="4"/>
      <c r="W18" s="4"/>
      <c r="X18" s="4" t="str">
        <f>IF(P18="","",IF(P18=R18,"1",IF(P18&gt;R18,"2","0")))</f>
        <v/>
      </c>
      <c r="Y18" s="4" t="s">
        <v>5</v>
      </c>
      <c r="Z18" s="4" t="str">
        <f>IF(R18="","",IF(P18=R18,"1",IF(P18&lt;R18,"2","0")))</f>
        <v/>
      </c>
      <c r="AA18" s="9"/>
    </row>
    <row r="19" spans="1:27" s="5" customFormat="1" x14ac:dyDescent="0.2">
      <c r="A19" s="36"/>
      <c r="B19" s="65">
        <v>2</v>
      </c>
      <c r="C19" s="9" t="str">
        <f>T($C$11)</f>
        <v>TSV Gärtringen</v>
      </c>
      <c r="D19" s="15" t="s">
        <v>15</v>
      </c>
      <c r="E19" s="9" t="str">
        <f>T($C$12)</f>
        <v>TSV Gärtringen 2</v>
      </c>
      <c r="F19" s="9"/>
      <c r="G19" s="9"/>
      <c r="H19" s="9"/>
      <c r="I19" s="9"/>
      <c r="J19" s="9"/>
      <c r="K19" s="9"/>
      <c r="L19" s="9"/>
      <c r="M19" s="9"/>
      <c r="N19" s="9"/>
      <c r="O19" s="9" t="str">
        <f>T($C$14)</f>
        <v>SpVgg Weil der Stadt</v>
      </c>
      <c r="P19" s="4"/>
      <c r="Q19" s="4" t="s">
        <v>5</v>
      </c>
      <c r="R19" s="4"/>
      <c r="S19" s="4"/>
      <c r="T19" s="4"/>
      <c r="U19" s="4" t="s">
        <v>5</v>
      </c>
      <c r="V19" s="4"/>
      <c r="W19" s="4"/>
      <c r="X19" s="4" t="str">
        <f>IF(P19="","",IF(P19=R19,"1",IF(P19&gt;R19,"2","0")))</f>
        <v/>
      </c>
      <c r="Y19" s="4" t="s">
        <v>5</v>
      </c>
      <c r="Z19" s="4" t="str">
        <f>IF(R19="","",IF(P19=R19,"1",IF(P19&lt;R19,"2","0")))</f>
        <v/>
      </c>
      <c r="AA19" s="9"/>
    </row>
    <row r="20" spans="1:27" s="5" customFormat="1" x14ac:dyDescent="0.2">
      <c r="A20" s="36"/>
      <c r="B20" s="65"/>
      <c r="C20" s="9"/>
      <c r="D20" s="15"/>
      <c r="E20" s="9"/>
      <c r="F20" s="9"/>
      <c r="G20" s="9"/>
      <c r="H20" s="9"/>
      <c r="I20" s="9"/>
      <c r="J20" s="9"/>
      <c r="K20" s="9"/>
      <c r="L20" s="9"/>
      <c r="M20" s="9"/>
      <c r="N20" s="9"/>
      <c r="O20" s="9"/>
      <c r="P20" s="4"/>
      <c r="Q20" s="4"/>
      <c r="R20" s="4"/>
      <c r="S20" s="4"/>
      <c r="T20" s="4"/>
      <c r="U20" s="2"/>
      <c r="V20" s="4"/>
      <c r="W20" s="4"/>
      <c r="X20" s="4"/>
      <c r="Y20" s="2"/>
      <c r="Z20" s="4"/>
      <c r="AA20" s="9"/>
    </row>
    <row r="21" spans="1:27" s="5" customFormat="1" x14ac:dyDescent="0.2">
      <c r="A21" s="36"/>
      <c r="B21" s="65" t="s">
        <v>89</v>
      </c>
      <c r="C21" s="9" t="str">
        <f>T($C$13)</f>
        <v>TSV Grafenau</v>
      </c>
      <c r="D21" s="15" t="s">
        <v>15</v>
      </c>
      <c r="E21" s="9" t="str">
        <f>T($C$14)</f>
        <v>SpVgg Weil der Stadt</v>
      </c>
      <c r="F21" s="9"/>
      <c r="G21" s="9"/>
      <c r="H21" s="9"/>
      <c r="I21" s="9"/>
      <c r="J21" s="9"/>
      <c r="K21" s="9"/>
      <c r="L21" s="9"/>
      <c r="M21" s="9"/>
      <c r="N21" s="9"/>
      <c r="O21" s="9" t="str">
        <f>T($C$10)</f>
        <v>TSV Malmsheim 2</v>
      </c>
      <c r="P21" s="4"/>
      <c r="Q21" s="4" t="s">
        <v>5</v>
      </c>
      <c r="R21" s="4"/>
      <c r="S21" s="4"/>
      <c r="T21" s="4"/>
      <c r="U21" s="4" t="s">
        <v>5</v>
      </c>
      <c r="V21" s="4"/>
      <c r="W21" s="4"/>
      <c r="X21" s="4" t="str">
        <f>IF(P21="","",IF(P21=R21,"1",IF(P21&gt;R21,"2","0")))</f>
        <v/>
      </c>
      <c r="Y21" s="4" t="s">
        <v>5</v>
      </c>
      <c r="Z21" s="4" t="str">
        <f>IF(R21="","",IF(P21=R21,"1",IF(P21&lt;R21,"2","0")))</f>
        <v/>
      </c>
      <c r="AA21" s="9"/>
    </row>
    <row r="22" spans="1:27" s="5" customFormat="1" x14ac:dyDescent="0.2">
      <c r="A22"/>
      <c r="B22" s="65" t="s">
        <v>90</v>
      </c>
      <c r="C22" s="9" t="str">
        <f>T($C$9)</f>
        <v>TSV Malmsheim</v>
      </c>
      <c r="D22" s="15" t="s">
        <v>15</v>
      </c>
      <c r="E22" s="9" t="str">
        <f>T($C$11)</f>
        <v>TSV Gärtringen</v>
      </c>
      <c r="F22" s="9"/>
      <c r="G22" s="9"/>
      <c r="H22" s="9"/>
      <c r="I22" s="9"/>
      <c r="J22" s="9"/>
      <c r="K22" s="9"/>
      <c r="L22" s="9"/>
      <c r="M22" s="9"/>
      <c r="N22" s="9"/>
      <c r="O22" s="316" t="str">
        <f>T($C$12)</f>
        <v>TSV Gärtringen 2</v>
      </c>
      <c r="P22" s="4"/>
      <c r="Q22" s="4" t="s">
        <v>5</v>
      </c>
      <c r="R22" s="4"/>
      <c r="S22" s="4"/>
      <c r="T22" s="4"/>
      <c r="U22" s="4" t="s">
        <v>5</v>
      </c>
      <c r="V22" s="4"/>
      <c r="W22" s="4"/>
      <c r="X22" s="4" t="str">
        <f>IF(P22="","",IF(P22=R22,"1",IF(P22&gt;R22,"2","0")))</f>
        <v/>
      </c>
      <c r="Y22" s="4" t="s">
        <v>5</v>
      </c>
      <c r="Z22" s="4" t="str">
        <f>IF(R22="","",IF(P22=R22,"1",IF(P22&lt;R22,"2","0")))</f>
        <v/>
      </c>
      <c r="AA22" s="316"/>
    </row>
    <row r="23" spans="1:27" s="5" customFormat="1" x14ac:dyDescent="0.2">
      <c r="A23"/>
      <c r="B23" s="66"/>
      <c r="C23" s="9"/>
      <c r="D23" s="15"/>
      <c r="E23" s="9"/>
      <c r="F23" s="9"/>
      <c r="G23" s="9"/>
      <c r="H23" s="9"/>
      <c r="I23" s="9"/>
      <c r="J23" s="9"/>
      <c r="K23" s="9"/>
      <c r="L23" s="9"/>
      <c r="M23" s="9"/>
      <c r="N23" s="9"/>
      <c r="O23" s="9"/>
      <c r="P23" s="4"/>
      <c r="Q23" s="4"/>
      <c r="R23" s="4"/>
      <c r="S23" s="4"/>
      <c r="T23" s="4"/>
      <c r="U23" s="2"/>
      <c r="V23" s="4"/>
      <c r="W23" s="4"/>
      <c r="X23" s="4"/>
      <c r="Y23" s="2"/>
      <c r="Z23" s="4"/>
      <c r="AA23" s="9"/>
    </row>
    <row r="24" spans="1:27" s="5" customFormat="1" x14ac:dyDescent="0.2">
      <c r="A24" s="36"/>
      <c r="B24" s="65" t="s">
        <v>89</v>
      </c>
      <c r="C24" s="9" t="str">
        <f>T($C$14)</f>
        <v>SpVgg Weil der Stadt</v>
      </c>
      <c r="D24" s="15" t="s">
        <v>15</v>
      </c>
      <c r="E24" s="9" t="str">
        <f>T($C$12)</f>
        <v>TSV Gärtringen 2</v>
      </c>
      <c r="F24" s="9"/>
      <c r="G24" s="9"/>
      <c r="H24" s="9"/>
      <c r="I24" s="9"/>
      <c r="J24" s="9"/>
      <c r="K24" s="9"/>
      <c r="L24" s="9"/>
      <c r="M24" s="9"/>
      <c r="N24" s="9"/>
      <c r="O24" s="316" t="str">
        <f>T($C$9)</f>
        <v>TSV Malmsheim</v>
      </c>
      <c r="P24" s="4"/>
      <c r="Q24" s="4" t="s">
        <v>5</v>
      </c>
      <c r="R24" s="4"/>
      <c r="S24" s="4"/>
      <c r="T24" s="4"/>
      <c r="U24" s="4" t="s">
        <v>5</v>
      </c>
      <c r="V24" s="4"/>
      <c r="W24" s="4"/>
      <c r="X24" s="4" t="str">
        <f>IF(P24="","",IF(P24=R24,"1",IF(P24&gt;R24,"2","0")))</f>
        <v/>
      </c>
      <c r="Y24" s="4" t="s">
        <v>5</v>
      </c>
      <c r="Z24" s="4" t="str">
        <f>IF(R24="","",IF(P24=R24,"1",IF(P24&lt;R24,"2","0")))</f>
        <v/>
      </c>
      <c r="AA24" s="316"/>
    </row>
    <row r="25" spans="1:27" s="5" customFormat="1" x14ac:dyDescent="0.2">
      <c r="A25" s="36"/>
      <c r="B25" s="65" t="s">
        <v>90</v>
      </c>
      <c r="C25" s="9" t="str">
        <f>T($C$10)</f>
        <v>TSV Malmsheim 2</v>
      </c>
      <c r="D25" s="15" t="s">
        <v>15</v>
      </c>
      <c r="E25" s="9" t="str">
        <f>T($C$13)</f>
        <v>TSV Grafenau</v>
      </c>
      <c r="F25" s="9"/>
      <c r="G25" s="9"/>
      <c r="H25" s="9"/>
      <c r="I25" s="9"/>
      <c r="J25" s="9"/>
      <c r="K25" s="9"/>
      <c r="L25" s="9"/>
      <c r="M25" s="9"/>
      <c r="N25" s="9"/>
      <c r="O25" s="9" t="str">
        <f>T($C$11)</f>
        <v>TSV Gärtringen</v>
      </c>
      <c r="P25" s="4"/>
      <c r="Q25" s="4" t="s">
        <v>5</v>
      </c>
      <c r="R25" s="4"/>
      <c r="S25" s="4"/>
      <c r="T25" s="4"/>
      <c r="U25" s="4" t="s">
        <v>5</v>
      </c>
      <c r="V25" s="4"/>
      <c r="W25" s="4"/>
      <c r="X25" s="4" t="str">
        <f>IF(P25="","",IF(P25=R25,"1",IF(P25&gt;R25,"2","0")))</f>
        <v/>
      </c>
      <c r="Y25" s="4" t="s">
        <v>5</v>
      </c>
      <c r="Z25" s="4" t="str">
        <f>IF(R25="","",IF(P25=R25,"1",IF(P25&lt;R25,"2","0")))</f>
        <v/>
      </c>
      <c r="AA25" s="9"/>
    </row>
    <row r="27" spans="1:27" x14ac:dyDescent="0.2">
      <c r="A27" s="36"/>
      <c r="B27" s="65" t="s">
        <v>89</v>
      </c>
      <c r="C27" s="1" t="str">
        <f>T($C$14)</f>
        <v>SpVgg Weil der Stadt</v>
      </c>
      <c r="D27" s="15" t="s">
        <v>15</v>
      </c>
      <c r="E27" s="1" t="str">
        <f>T($C$9)</f>
        <v>TSV Malmsheim</v>
      </c>
      <c r="F27" s="1"/>
      <c r="G27" s="1"/>
      <c r="H27" s="1"/>
      <c r="I27" s="1"/>
      <c r="J27" s="1"/>
      <c r="K27" s="1"/>
      <c r="L27" s="1"/>
      <c r="M27" s="1"/>
      <c r="N27" s="1"/>
      <c r="O27" s="1" t="str">
        <f>T($C$12)</f>
        <v>TSV Gärtringen 2</v>
      </c>
      <c r="P27" s="4"/>
      <c r="Q27" s="4" t="s">
        <v>5</v>
      </c>
      <c r="R27" s="4"/>
      <c r="S27" s="4"/>
      <c r="T27" s="4"/>
      <c r="U27" s="4" t="s">
        <v>5</v>
      </c>
      <c r="V27" s="4"/>
      <c r="W27" s="4"/>
      <c r="X27" s="4" t="str">
        <f>IF(P27="","",IF(P27=R27,"1",IF(P27&gt;R27,"2","0")))</f>
        <v/>
      </c>
      <c r="Y27" s="4" t="s">
        <v>5</v>
      </c>
      <c r="Z27" s="4" t="str">
        <f>IF(R27="","",IF(P27=R27,"1",IF(P27&lt;R27,"2","0")))</f>
        <v/>
      </c>
      <c r="AA27" s="316"/>
    </row>
    <row r="28" spans="1:27" s="5" customFormat="1" x14ac:dyDescent="0.2">
      <c r="A28" s="36"/>
      <c r="B28" s="65" t="s">
        <v>90</v>
      </c>
      <c r="C28" s="9" t="str">
        <f>T($C$10)</f>
        <v>TSV Malmsheim 2</v>
      </c>
      <c r="D28" s="15" t="s">
        <v>15</v>
      </c>
      <c r="E28" s="9" t="str">
        <f>T($C$11)</f>
        <v>TSV Gärtringen</v>
      </c>
      <c r="F28" s="9"/>
      <c r="G28" s="9"/>
      <c r="H28" s="9"/>
      <c r="I28" s="9"/>
      <c r="J28" s="9"/>
      <c r="K28" s="9"/>
      <c r="L28" s="9"/>
      <c r="M28" s="9"/>
      <c r="N28" s="9"/>
      <c r="O28" s="9" t="str">
        <f>T($C$13)</f>
        <v>TSV Grafenau</v>
      </c>
      <c r="P28" s="4"/>
      <c r="Q28" s="4" t="s">
        <v>5</v>
      </c>
      <c r="R28" s="4"/>
      <c r="S28" s="4"/>
      <c r="T28" s="4"/>
      <c r="U28" s="4" t="s">
        <v>5</v>
      </c>
      <c r="V28" s="4"/>
      <c r="W28" s="4"/>
      <c r="X28" s="4" t="str">
        <f>IF(P28="","",IF(P28=R28,"1",IF(P28&gt;R28,"2","0")))</f>
        <v/>
      </c>
      <c r="Y28" s="4" t="s">
        <v>5</v>
      </c>
      <c r="Z28" s="4" t="str">
        <f>IF(R28="","",IF(P28=R28,"1",IF(P28&lt;R28,"2","0")))</f>
        <v/>
      </c>
      <c r="AA28" s="9"/>
    </row>
    <row r="29" spans="1:27" s="5" customFormat="1" x14ac:dyDescent="0.2">
      <c r="A29" s="36"/>
      <c r="B29" s="65"/>
      <c r="C29" s="9"/>
      <c r="D29" s="15"/>
      <c r="E29" s="9"/>
      <c r="F29" s="9"/>
      <c r="G29" s="9"/>
      <c r="H29" s="9"/>
      <c r="I29" s="9"/>
      <c r="J29" s="9"/>
      <c r="K29" s="9"/>
      <c r="L29" s="9"/>
      <c r="M29" s="9"/>
      <c r="N29" s="9"/>
      <c r="O29" s="9"/>
      <c r="P29" s="4"/>
      <c r="Q29" s="4"/>
      <c r="R29" s="4"/>
      <c r="S29" s="4"/>
      <c r="T29" s="4"/>
      <c r="U29" s="2"/>
      <c r="V29" s="4"/>
      <c r="W29" s="4"/>
      <c r="X29" s="4"/>
      <c r="Y29" s="2"/>
      <c r="Z29" s="4"/>
      <c r="AA29" s="9"/>
    </row>
    <row r="30" spans="1:27" x14ac:dyDescent="0.2">
      <c r="A30" s="36"/>
      <c r="B30" s="65" t="s">
        <v>89</v>
      </c>
      <c r="C30" s="1" t="str">
        <f>T($C$12)</f>
        <v>TSV Gärtringen 2</v>
      </c>
      <c r="D30" s="15" t="s">
        <v>15</v>
      </c>
      <c r="E30" s="1" t="str">
        <f>T($C$13)</f>
        <v>TSV Grafenau</v>
      </c>
      <c r="F30" s="1"/>
      <c r="G30" s="1"/>
      <c r="H30" s="1"/>
      <c r="I30" s="1"/>
      <c r="J30" s="1"/>
      <c r="K30" s="1"/>
      <c r="L30" s="1"/>
      <c r="M30" s="1"/>
      <c r="N30" s="1"/>
      <c r="O30" s="1" t="str">
        <f>T($C$9)</f>
        <v>TSV Malmsheim</v>
      </c>
      <c r="P30" s="4"/>
      <c r="Q30" s="4" t="s">
        <v>5</v>
      </c>
      <c r="R30" s="4"/>
      <c r="S30" s="4"/>
      <c r="T30" s="4"/>
      <c r="U30" s="4" t="s">
        <v>5</v>
      </c>
      <c r="V30" s="4"/>
      <c r="W30" s="4"/>
      <c r="X30" s="4" t="str">
        <f>IF(P30="","",IF(P30=R30,"1",IF(P30&gt;R30,"2","0")))</f>
        <v/>
      </c>
      <c r="Y30" s="4" t="s">
        <v>5</v>
      </c>
      <c r="Z30" s="4" t="str">
        <f>IF(R30="","",IF(P30=R30,"1",IF(P30&lt;R30,"2","0")))</f>
        <v/>
      </c>
      <c r="AA30" s="316"/>
    </row>
    <row r="31" spans="1:27" s="4" customFormat="1" x14ac:dyDescent="0.2">
      <c r="A31" s="36"/>
      <c r="B31" s="65" t="s">
        <v>90</v>
      </c>
      <c r="C31" s="9" t="str">
        <f>T($C$11)</f>
        <v>TSV Gärtringen</v>
      </c>
      <c r="D31" s="15" t="s">
        <v>15</v>
      </c>
      <c r="E31" s="9" t="str">
        <f>T($C$14)</f>
        <v>SpVgg Weil der Stadt</v>
      </c>
      <c r="F31" s="9"/>
      <c r="G31" s="9"/>
      <c r="H31" s="9"/>
      <c r="I31" s="9"/>
      <c r="J31" s="9"/>
      <c r="K31" s="9"/>
      <c r="L31" s="9"/>
      <c r="M31" s="9"/>
      <c r="N31" s="9"/>
      <c r="O31" s="9" t="str">
        <f>T($C$10)</f>
        <v>TSV Malmsheim 2</v>
      </c>
      <c r="Q31" s="4" t="s">
        <v>5</v>
      </c>
      <c r="U31" s="4" t="s">
        <v>5</v>
      </c>
      <c r="X31" s="4" t="str">
        <f>IF(P31="","",IF(P31=R31,"1",IF(P31&gt;R31,"2","0")))</f>
        <v/>
      </c>
      <c r="Y31" s="4" t="s">
        <v>5</v>
      </c>
      <c r="Z31" s="4" t="str">
        <f>IF(R31="","",IF(P31=R31,"1",IF(P31&lt;R31,"2","0")))</f>
        <v/>
      </c>
      <c r="AA31" s="9"/>
    </row>
    <row r="32" spans="1:27" s="4" customFormat="1" x14ac:dyDescent="0.2">
      <c r="A32" s="36"/>
      <c r="B32" s="65"/>
      <c r="C32" s="9"/>
      <c r="D32" s="15"/>
      <c r="E32" s="9"/>
      <c r="F32" s="9"/>
      <c r="G32" s="9"/>
      <c r="H32" s="9"/>
      <c r="I32" s="9"/>
      <c r="J32" s="9"/>
      <c r="K32" s="9"/>
      <c r="L32" s="9"/>
      <c r="M32" s="9"/>
      <c r="N32" s="9"/>
      <c r="O32" s="9"/>
      <c r="U32" s="2"/>
      <c r="Y32" s="2"/>
      <c r="AA32" s="9"/>
    </row>
    <row r="33" spans="1:27" s="3" customFormat="1" x14ac:dyDescent="0.2">
      <c r="A33" s="36"/>
      <c r="B33" s="65" t="s">
        <v>89</v>
      </c>
      <c r="C33" s="9" t="str">
        <f>T($C$13)</f>
        <v>TSV Grafenau</v>
      </c>
      <c r="D33" s="15" t="s">
        <v>15</v>
      </c>
      <c r="E33" s="9" t="str">
        <f>T($C$9)</f>
        <v>TSV Malmsheim</v>
      </c>
      <c r="F33" s="9"/>
      <c r="G33" s="9"/>
      <c r="H33" s="9"/>
      <c r="I33" s="9"/>
      <c r="J33" s="9"/>
      <c r="K33" s="9"/>
      <c r="L33" s="9"/>
      <c r="M33" s="9"/>
      <c r="N33" s="9"/>
      <c r="O33" s="9" t="str">
        <f>T($C$11)</f>
        <v>TSV Gärtringen</v>
      </c>
      <c r="P33" s="4"/>
      <c r="Q33" s="4" t="s">
        <v>5</v>
      </c>
      <c r="R33" s="4"/>
      <c r="S33" s="4"/>
      <c r="T33" s="4"/>
      <c r="U33" s="4" t="s">
        <v>5</v>
      </c>
      <c r="V33" s="4"/>
      <c r="W33" s="4"/>
      <c r="X33" s="4" t="str">
        <f>IF(P33="","",IF(P33=R33,"1",IF(P33&gt;R33,"2","0")))</f>
        <v/>
      </c>
      <c r="Y33" s="4" t="s">
        <v>5</v>
      </c>
      <c r="Z33" s="4" t="str">
        <f>IF(R33="","",IF(P33=R33,"1",IF(P33&lt;R33,"2","0")))</f>
        <v/>
      </c>
      <c r="AA33" s="9"/>
    </row>
    <row r="34" spans="1:27" x14ac:dyDescent="0.2">
      <c r="A34" s="36"/>
      <c r="B34" s="65" t="s">
        <v>90</v>
      </c>
      <c r="C34" s="1" t="str">
        <f>T($C$12)</f>
        <v>TSV Gärtringen 2</v>
      </c>
      <c r="D34" s="15" t="s">
        <v>15</v>
      </c>
      <c r="E34" s="1" t="str">
        <f>T($C$10)</f>
        <v>TSV Malmsheim 2</v>
      </c>
      <c r="F34" s="1"/>
      <c r="G34" s="1"/>
      <c r="H34" s="1"/>
      <c r="I34" s="1"/>
      <c r="J34" s="1"/>
      <c r="K34" s="1"/>
      <c r="L34" s="1"/>
      <c r="M34" s="1"/>
      <c r="N34" s="1"/>
      <c r="O34" s="1" t="str">
        <f>T($C$14)</f>
        <v>SpVgg Weil der Stadt</v>
      </c>
      <c r="P34" s="4"/>
      <c r="Q34" s="4" t="s">
        <v>5</v>
      </c>
      <c r="R34" s="4"/>
      <c r="S34" s="4"/>
      <c r="T34" s="4"/>
      <c r="U34" s="4" t="s">
        <v>5</v>
      </c>
      <c r="V34" s="4"/>
      <c r="W34" s="4"/>
      <c r="X34" s="4" t="str">
        <f>IF(P34="","",IF(P34=R34,"1",IF(P34&gt;R34,"2","0")))</f>
        <v/>
      </c>
      <c r="Y34" s="4" t="s">
        <v>5</v>
      </c>
      <c r="Z34" s="4" t="str">
        <f>IF(R34="","",IF(P34=R34,"1",IF(P34&lt;R34,"2","0")))</f>
        <v/>
      </c>
      <c r="AA34" s="316"/>
    </row>
    <row r="36" spans="1:27" x14ac:dyDescent="0.2">
      <c r="A36" s="36"/>
      <c r="B36" s="65" t="s">
        <v>89</v>
      </c>
      <c r="C36" s="1" t="str">
        <f>T($C$13)</f>
        <v>TSV Grafenau</v>
      </c>
      <c r="D36" s="15" t="s">
        <v>15</v>
      </c>
      <c r="E36" s="1" t="str">
        <f>T($C$11)</f>
        <v>TSV Gärtringen</v>
      </c>
      <c r="F36" s="1"/>
      <c r="G36" s="1"/>
      <c r="H36" s="1"/>
      <c r="I36" s="1"/>
      <c r="J36" s="1"/>
      <c r="K36" s="1"/>
      <c r="L36" s="1"/>
      <c r="M36" s="1"/>
      <c r="N36" s="1"/>
      <c r="O36" s="1" t="str">
        <f>T($C$9)</f>
        <v>TSV Malmsheim</v>
      </c>
      <c r="P36" s="4"/>
      <c r="Q36" s="4" t="s">
        <v>5</v>
      </c>
      <c r="R36" s="4"/>
      <c r="S36" s="4"/>
      <c r="T36" s="4"/>
      <c r="U36" s="4" t="s">
        <v>5</v>
      </c>
      <c r="V36" s="4"/>
      <c r="W36" s="4"/>
      <c r="X36" s="4" t="str">
        <f>IF(P36="","",IF(P36=R36,"1",IF(P36&gt;R36,"2","0")))</f>
        <v/>
      </c>
      <c r="Y36" s="4" t="s">
        <v>5</v>
      </c>
      <c r="Z36" s="4" t="str">
        <f>IF(R36="","",IF(P36=R36,"1",IF(P36&lt;R36,"2","0")))</f>
        <v/>
      </c>
      <c r="AA36" s="316"/>
    </row>
    <row r="37" spans="1:27" x14ac:dyDescent="0.2">
      <c r="A37" s="36"/>
      <c r="B37" s="65" t="s">
        <v>90</v>
      </c>
      <c r="C37" s="1" t="str">
        <f>T($C$10)</f>
        <v>TSV Malmsheim 2</v>
      </c>
      <c r="D37" s="15" t="s">
        <v>15</v>
      </c>
      <c r="E37" s="1" t="str">
        <f>T($C$14)</f>
        <v>SpVgg Weil der Stadt</v>
      </c>
      <c r="F37" s="1"/>
      <c r="G37" s="1"/>
      <c r="H37" s="1"/>
      <c r="I37" s="1"/>
      <c r="J37" s="1"/>
      <c r="K37" s="1"/>
      <c r="L37" s="1"/>
      <c r="M37" s="1"/>
      <c r="N37" s="1"/>
      <c r="O37" s="1" t="str">
        <f>T($C$12)</f>
        <v>TSV Gärtringen 2</v>
      </c>
      <c r="P37" s="4"/>
      <c r="Q37" s="4" t="s">
        <v>5</v>
      </c>
      <c r="R37" s="4"/>
      <c r="S37" s="4"/>
      <c r="T37" s="4"/>
      <c r="U37" s="4" t="s">
        <v>5</v>
      </c>
      <c r="V37" s="4"/>
      <c r="W37" s="4"/>
      <c r="X37" s="4" t="str">
        <f>IF(P37="","",IF(P37=R37,"1",IF(P37&gt;R37,"2","0")))</f>
        <v/>
      </c>
      <c r="Y37" s="4" t="s">
        <v>5</v>
      </c>
      <c r="Z37" s="4" t="str">
        <f>IF(R37="","",IF(P37=R37,"1",IF(P37&lt;R37,"2","0")))</f>
        <v/>
      </c>
      <c r="AA37" s="316"/>
    </row>
    <row r="38" spans="1:27" x14ac:dyDescent="0.2">
      <c r="A38" s="36"/>
      <c r="B38" s="65"/>
      <c r="C38" s="1"/>
      <c r="D38" s="15"/>
      <c r="E38" s="1"/>
      <c r="F38" s="1"/>
      <c r="G38" s="1"/>
      <c r="H38" s="1"/>
      <c r="I38" s="1"/>
      <c r="J38" s="1"/>
      <c r="K38" s="1"/>
      <c r="L38" s="1"/>
      <c r="M38" s="1"/>
      <c r="N38" s="1"/>
      <c r="O38" s="1"/>
      <c r="Q38" s="4"/>
      <c r="S38" s="4"/>
      <c r="T38" s="4"/>
      <c r="V38" s="4"/>
      <c r="W38" s="4"/>
      <c r="X38" s="4"/>
      <c r="Z38" s="4"/>
      <c r="AA38" s="316"/>
    </row>
    <row r="39" spans="1:27" s="5" customFormat="1" x14ac:dyDescent="0.2">
      <c r="A39" s="36"/>
      <c r="B39" s="65" t="s">
        <v>89</v>
      </c>
      <c r="C39" s="9" t="str">
        <f>T($C$12)</f>
        <v>TSV Gärtringen 2</v>
      </c>
      <c r="D39" s="15" t="s">
        <v>15</v>
      </c>
      <c r="E39" s="9" t="str">
        <f>T($C$9)</f>
        <v>TSV Malmsheim</v>
      </c>
      <c r="F39" s="9"/>
      <c r="G39" s="9"/>
      <c r="H39" s="9"/>
      <c r="I39" s="9"/>
      <c r="J39" s="9"/>
      <c r="K39" s="9"/>
      <c r="L39" s="9"/>
      <c r="M39" s="9"/>
      <c r="N39" s="9"/>
      <c r="O39" s="9" t="str">
        <f>T($C$10)</f>
        <v>TSV Malmsheim 2</v>
      </c>
      <c r="P39" s="4"/>
      <c r="Q39" s="4" t="s">
        <v>5</v>
      </c>
      <c r="R39" s="4"/>
      <c r="S39" s="4"/>
      <c r="T39" s="4"/>
      <c r="U39" s="4" t="s">
        <v>5</v>
      </c>
      <c r="V39" s="4"/>
      <c r="W39" s="4"/>
      <c r="X39" s="4" t="str">
        <f>IF(P39="","",IF(P39=R39,"1",IF(P39&gt;R39,"2","0")))</f>
        <v/>
      </c>
      <c r="Y39" s="4" t="s">
        <v>5</v>
      </c>
      <c r="Z39" s="4" t="str">
        <f>IF(R39="","",IF(P39=R39,"1",IF(P39&lt;R39,"2","0")))</f>
        <v/>
      </c>
      <c r="AA39" s="9"/>
    </row>
    <row r="41" spans="1:27" x14ac:dyDescent="0.2">
      <c r="A41" s="36"/>
      <c r="B41" s="65"/>
      <c r="C41" s="1"/>
      <c r="D41" s="40"/>
      <c r="E41" s="1"/>
      <c r="F41" s="1"/>
      <c r="G41" s="1"/>
      <c r="H41" s="1"/>
      <c r="I41" s="1"/>
      <c r="J41" s="1"/>
      <c r="K41" s="1"/>
      <c r="L41" s="1"/>
      <c r="M41" s="1"/>
      <c r="N41" s="1"/>
      <c r="O41" s="1"/>
      <c r="S41" s="14"/>
      <c r="T41" s="4"/>
      <c r="V41" s="4"/>
      <c r="W41" s="14"/>
      <c r="X41" s="4"/>
      <c r="Z41" s="4"/>
    </row>
    <row r="42" spans="1:27" s="7" customFormat="1" x14ac:dyDescent="0.2">
      <c r="A42" s="34" t="s">
        <v>6</v>
      </c>
      <c r="B42" s="39"/>
      <c r="C42" s="369">
        <f>Spielplan!$C$16</f>
        <v>43260</v>
      </c>
      <c r="D42" s="370"/>
      <c r="E42" s="370"/>
      <c r="F42" s="370"/>
      <c r="G42" s="370"/>
      <c r="H42" s="370"/>
      <c r="I42" s="370"/>
      <c r="J42" s="370"/>
      <c r="K42" s="370"/>
      <c r="L42" s="370"/>
      <c r="M42" s="370"/>
      <c r="N42" s="370"/>
      <c r="O42" s="1"/>
      <c r="P42" s="14"/>
      <c r="Q42" s="14"/>
      <c r="R42" s="14"/>
      <c r="S42" s="14"/>
      <c r="T42" s="14"/>
      <c r="U42" s="14"/>
      <c r="V42" s="14"/>
      <c r="W42" s="14"/>
      <c r="X42" s="14"/>
      <c r="Y42" s="14"/>
      <c r="Z42" s="14"/>
    </row>
    <row r="43" spans="1:27" s="7" customFormat="1" x14ac:dyDescent="0.2">
      <c r="A43" s="34" t="s">
        <v>94</v>
      </c>
      <c r="B43" s="39"/>
      <c r="C43" s="371" t="str">
        <f>Spielplan!$C$18</f>
        <v>Gärtringen</v>
      </c>
      <c r="D43" s="372"/>
      <c r="E43" s="372"/>
      <c r="F43" s="372"/>
      <c r="G43" s="372"/>
      <c r="H43" s="372"/>
      <c r="I43" s="372"/>
      <c r="J43" s="372"/>
      <c r="K43" s="372"/>
      <c r="L43" s="372"/>
      <c r="M43" s="372"/>
      <c r="N43" s="372"/>
      <c r="P43" s="14"/>
      <c r="Q43" s="14"/>
      <c r="R43" s="14"/>
      <c r="S43" s="14"/>
      <c r="T43" s="14"/>
      <c r="U43" s="14"/>
      <c r="V43" s="14"/>
      <c r="W43" s="14"/>
      <c r="X43" s="14"/>
      <c r="Y43" s="14"/>
      <c r="Z43" s="14"/>
    </row>
    <row r="44" spans="1:27" s="7" customFormat="1" x14ac:dyDescent="0.2">
      <c r="A44" s="34" t="s">
        <v>7</v>
      </c>
      <c r="B44" s="39"/>
      <c r="C44" s="3" t="s">
        <v>205</v>
      </c>
      <c r="D44" s="38"/>
      <c r="P44" s="14"/>
      <c r="Q44" s="14"/>
      <c r="R44" s="14"/>
      <c r="S44" s="14"/>
      <c r="T44" s="14"/>
      <c r="U44" s="14"/>
      <c r="V44" s="14"/>
      <c r="W44" s="14"/>
      <c r="X44" s="14"/>
      <c r="Y44" s="14"/>
      <c r="Z44" s="14"/>
    </row>
    <row r="45" spans="1:27" s="7" customFormat="1" x14ac:dyDescent="0.2">
      <c r="A45" s="34" t="s">
        <v>32</v>
      </c>
      <c r="B45" s="39"/>
      <c r="C45" s="3" t="s">
        <v>206</v>
      </c>
      <c r="D45" s="38"/>
      <c r="P45" s="14"/>
      <c r="Q45" s="14"/>
      <c r="R45" s="14"/>
      <c r="S45" s="14"/>
      <c r="T45" s="14"/>
      <c r="U45" s="14"/>
      <c r="V45" s="14"/>
      <c r="W45" s="14"/>
      <c r="X45" s="14"/>
      <c r="Y45" s="14"/>
      <c r="Z45" s="14"/>
    </row>
    <row r="46" spans="1:27" s="7" customFormat="1" x14ac:dyDescent="0.2">
      <c r="A46" s="34" t="s">
        <v>8</v>
      </c>
      <c r="B46" s="39"/>
      <c r="C46" s="369" t="str">
        <f>Spielplan!$C$17</f>
        <v>10 Uhr</v>
      </c>
      <c r="D46" s="370"/>
      <c r="E46" s="370"/>
      <c r="F46" s="370"/>
      <c r="G46" s="370"/>
      <c r="H46" s="370"/>
      <c r="I46" s="370"/>
      <c r="J46" s="370"/>
      <c r="K46" s="370"/>
      <c r="L46" s="370"/>
      <c r="M46" s="370"/>
      <c r="N46" s="370"/>
      <c r="P46" s="14"/>
      <c r="Q46" s="14"/>
      <c r="R46" s="14"/>
      <c r="S46" s="14"/>
      <c r="T46" s="14"/>
      <c r="U46" s="14"/>
      <c r="V46" s="14"/>
      <c r="W46" s="14"/>
      <c r="X46" s="14"/>
      <c r="Y46" s="14"/>
      <c r="Z46" s="14"/>
    </row>
    <row r="47" spans="1:27" s="7" customFormat="1" x14ac:dyDescent="0.2">
      <c r="A47" s="34" t="s">
        <v>33</v>
      </c>
      <c r="B47" s="39"/>
      <c r="C47" s="7" t="s">
        <v>103</v>
      </c>
      <c r="D47" s="38"/>
      <c r="P47" s="14"/>
      <c r="Q47" s="14"/>
      <c r="R47" s="14"/>
      <c r="S47" s="14"/>
      <c r="T47" s="14"/>
      <c r="U47" s="14"/>
      <c r="V47" s="14"/>
      <c r="W47" s="14"/>
      <c r="X47" s="14"/>
      <c r="Y47" s="14"/>
      <c r="Z47" s="14"/>
    </row>
    <row r="48" spans="1:27" s="7" customFormat="1" x14ac:dyDescent="0.2">
      <c r="A48" s="34" t="s">
        <v>34</v>
      </c>
      <c r="B48" s="39"/>
      <c r="C48" s="7" t="str">
        <f>Spielplan!$C$2</f>
        <v>Vorrunde Gruppe A</v>
      </c>
      <c r="D48" s="38"/>
      <c r="P48" s="14"/>
      <c r="Q48" s="14"/>
      <c r="R48" s="14"/>
      <c r="S48" s="14"/>
      <c r="T48" s="14"/>
      <c r="U48" s="14"/>
      <c r="V48" s="14"/>
      <c r="W48" s="14"/>
      <c r="X48" s="14"/>
      <c r="Y48" s="14"/>
      <c r="Z48" s="14"/>
    </row>
    <row r="49" spans="1:26" s="3" customFormat="1" x14ac:dyDescent="0.2">
      <c r="A49" s="34" t="s">
        <v>35</v>
      </c>
      <c r="B49" s="39"/>
      <c r="C49" s="14"/>
      <c r="D49" s="39"/>
      <c r="E49" s="14"/>
      <c r="F49" s="14"/>
      <c r="G49" s="14"/>
      <c r="H49" s="14"/>
      <c r="I49" s="14"/>
      <c r="J49" s="14"/>
      <c r="K49" s="14"/>
      <c r="L49" s="14"/>
      <c r="M49" s="14"/>
      <c r="N49" s="14"/>
      <c r="O49" s="7"/>
      <c r="P49" s="14"/>
      <c r="Q49" s="14"/>
      <c r="R49" s="14"/>
      <c r="S49" s="14"/>
      <c r="T49" s="14"/>
      <c r="U49" s="2"/>
      <c r="V49" s="4"/>
      <c r="W49" s="14"/>
      <c r="X49" s="14"/>
      <c r="Y49" s="2"/>
      <c r="Z49" s="4"/>
    </row>
    <row r="50" spans="1:26" s="3" customFormat="1" x14ac:dyDescent="0.2">
      <c r="A50" s="36"/>
      <c r="B50" s="65"/>
      <c r="C50" s="240"/>
      <c r="D50" s="241"/>
      <c r="E50" s="8"/>
      <c r="F50" s="8"/>
      <c r="G50" s="8"/>
      <c r="H50" s="8"/>
      <c r="I50" s="8"/>
      <c r="J50" s="8"/>
      <c r="K50" s="8"/>
      <c r="L50" s="8"/>
      <c r="M50" s="8"/>
      <c r="N50" s="8"/>
      <c r="O50" s="8"/>
      <c r="P50" s="8"/>
      <c r="Q50" s="8"/>
      <c r="R50" s="8"/>
      <c r="S50" s="10"/>
      <c r="T50" s="10"/>
      <c r="U50" s="242"/>
      <c r="V50" s="10"/>
      <c r="W50" s="10"/>
      <c r="X50" s="10"/>
      <c r="Y50" s="242"/>
      <c r="Z50" s="10"/>
    </row>
    <row r="51" spans="1:26" s="3" customFormat="1" x14ac:dyDescent="0.2">
      <c r="A51" s="37" t="s">
        <v>0</v>
      </c>
      <c r="B51" s="39"/>
      <c r="C51" s="14" t="s">
        <v>1</v>
      </c>
      <c r="D51" s="39"/>
      <c r="E51" s="7" t="s">
        <v>2</v>
      </c>
      <c r="F51" s="14"/>
      <c r="G51" s="14"/>
      <c r="H51" s="14"/>
      <c r="I51" s="14"/>
      <c r="J51" s="14"/>
      <c r="K51" s="14"/>
      <c r="L51" s="14"/>
      <c r="M51" s="14"/>
      <c r="N51" s="14"/>
      <c r="O51" s="14" t="s">
        <v>3</v>
      </c>
      <c r="P51" s="2"/>
      <c r="Q51" s="14" t="s">
        <v>101</v>
      </c>
      <c r="R51" s="14"/>
      <c r="S51" s="4"/>
      <c r="T51" s="2"/>
      <c r="U51" s="14" t="s">
        <v>102</v>
      </c>
      <c r="V51" s="14"/>
      <c r="W51" s="4"/>
      <c r="X51" s="2"/>
      <c r="Y51" s="14" t="s">
        <v>4</v>
      </c>
      <c r="Z51" s="14"/>
    </row>
    <row r="52" spans="1:26" s="3" customFormat="1" x14ac:dyDescent="0.2">
      <c r="A52" s="36"/>
      <c r="B52" s="39" t="s">
        <v>88</v>
      </c>
      <c r="C52" s="14"/>
      <c r="D52" s="39"/>
      <c r="E52" s="14"/>
      <c r="F52" s="14"/>
      <c r="G52" s="14"/>
      <c r="H52" s="14"/>
      <c r="I52" s="14"/>
      <c r="J52" s="14"/>
      <c r="K52" s="14"/>
      <c r="L52" s="14"/>
      <c r="M52" s="14"/>
      <c r="N52" s="14"/>
      <c r="O52" s="14"/>
      <c r="P52" s="14"/>
      <c r="Q52" s="14"/>
      <c r="R52" s="14"/>
      <c r="S52" s="14"/>
      <c r="T52" s="14"/>
      <c r="U52" s="14"/>
      <c r="V52" s="14"/>
      <c r="W52" s="14"/>
      <c r="X52" s="14"/>
      <c r="Y52" s="14"/>
      <c r="Z52" s="14"/>
    </row>
    <row r="53" spans="1:26" s="5" customFormat="1" x14ac:dyDescent="0.2">
      <c r="A53" s="36" t="str">
        <f>T(C46)</f>
        <v>10 Uhr</v>
      </c>
      <c r="B53" s="65">
        <v>1</v>
      </c>
      <c r="C53" s="9" t="str">
        <f>T($C$10)</f>
        <v>TSV Malmsheim 2</v>
      </c>
      <c r="D53" s="15" t="s">
        <v>15</v>
      </c>
      <c r="E53" s="9" t="str">
        <f>T($C$9)</f>
        <v>TSV Malmsheim</v>
      </c>
      <c r="G53" s="9"/>
      <c r="H53" s="9"/>
      <c r="I53" s="9"/>
      <c r="J53" s="9"/>
      <c r="K53" s="9"/>
      <c r="L53" s="9"/>
      <c r="M53" s="9"/>
      <c r="N53" s="9"/>
      <c r="O53" s="9" t="str">
        <f>T($C$13)</f>
        <v>TSV Grafenau</v>
      </c>
      <c r="P53" s="4"/>
      <c r="Q53" s="4" t="s">
        <v>5</v>
      </c>
      <c r="R53" s="4"/>
      <c r="S53" s="4"/>
      <c r="T53" s="4"/>
      <c r="U53" s="4" t="s">
        <v>5</v>
      </c>
      <c r="V53" s="4"/>
      <c r="W53" s="4"/>
      <c r="X53" s="4" t="str">
        <f>IF(P53="","",IF(P53=R53,"1",IF(P53&gt;R53,"2","0")))</f>
        <v/>
      </c>
      <c r="Y53" s="4" t="s">
        <v>5</v>
      </c>
      <c r="Z53" s="4" t="str">
        <f>IF(R53="","",IF(P53=R53,"1",IF(P53&lt;R53,"2","0")))</f>
        <v/>
      </c>
    </row>
    <row r="54" spans="1:26" s="5" customFormat="1" x14ac:dyDescent="0.2">
      <c r="A54" s="36"/>
      <c r="B54" s="65">
        <v>2</v>
      </c>
      <c r="C54" s="9" t="str">
        <f>T($C$12)</f>
        <v>TSV Gärtringen 2</v>
      </c>
      <c r="D54" s="15" t="s">
        <v>15</v>
      </c>
      <c r="E54" s="9" t="str">
        <f>T($C$11)</f>
        <v>TSV Gärtringen</v>
      </c>
      <c r="G54" s="9"/>
      <c r="H54" s="9"/>
      <c r="I54" s="9"/>
      <c r="J54" s="9"/>
      <c r="K54" s="9"/>
      <c r="L54" s="9"/>
      <c r="M54" s="9"/>
      <c r="N54" s="9"/>
      <c r="O54" s="316" t="str">
        <f>T($C$14)</f>
        <v>SpVgg Weil der Stadt</v>
      </c>
      <c r="P54" s="4"/>
      <c r="Q54" s="4" t="s">
        <v>5</v>
      </c>
      <c r="R54" s="4"/>
      <c r="S54" s="4"/>
      <c r="T54" s="4"/>
      <c r="U54" s="4" t="s">
        <v>5</v>
      </c>
      <c r="V54" s="4"/>
      <c r="W54" s="4"/>
      <c r="X54" s="4" t="str">
        <f>IF(P54="","",IF(P54=R54,"1",IF(P54&gt;R54,"2","0")))</f>
        <v/>
      </c>
      <c r="Y54" s="4" t="s">
        <v>5</v>
      </c>
      <c r="Z54" s="4" t="str">
        <f>IF(R54="","",IF(P54=R54,"1",IF(P54&lt;R54,"2","0")))</f>
        <v/>
      </c>
    </row>
    <row r="55" spans="1:26" s="5" customFormat="1" x14ac:dyDescent="0.2">
      <c r="A55" s="36"/>
      <c r="B55" s="65"/>
      <c r="C55" s="9"/>
      <c r="D55" s="15"/>
      <c r="E55" s="9"/>
      <c r="G55" s="9"/>
      <c r="H55" s="9"/>
      <c r="I55" s="9"/>
      <c r="J55" s="9"/>
      <c r="K55" s="9"/>
      <c r="L55" s="9"/>
      <c r="M55" s="9"/>
      <c r="N55" s="9"/>
      <c r="O55" s="9"/>
      <c r="P55" s="4"/>
      <c r="Q55" s="4"/>
      <c r="R55" s="4"/>
      <c r="S55" s="4"/>
      <c r="T55" s="4"/>
      <c r="U55" s="2"/>
      <c r="V55" s="4"/>
      <c r="W55" s="4"/>
      <c r="X55" s="4"/>
      <c r="Y55" s="2"/>
      <c r="Z55" s="4"/>
    </row>
    <row r="56" spans="1:26" s="5" customFormat="1" x14ac:dyDescent="0.2">
      <c r="A56" s="36"/>
      <c r="B56" s="65" t="s">
        <v>89</v>
      </c>
      <c r="C56" s="9" t="str">
        <f>T($C$14)</f>
        <v>SpVgg Weil der Stadt</v>
      </c>
      <c r="D56" s="15" t="s">
        <v>15</v>
      </c>
      <c r="E56" s="9" t="str">
        <f>T($C$13)</f>
        <v>TSV Grafenau</v>
      </c>
      <c r="G56" s="9"/>
      <c r="H56" s="9"/>
      <c r="I56" s="9"/>
      <c r="J56" s="9"/>
      <c r="K56" s="9"/>
      <c r="L56" s="9"/>
      <c r="M56" s="9"/>
      <c r="N56" s="9"/>
      <c r="O56" s="9" t="str">
        <f>T($C$10)</f>
        <v>TSV Malmsheim 2</v>
      </c>
      <c r="P56" s="4"/>
      <c r="Q56" s="4" t="s">
        <v>5</v>
      </c>
      <c r="R56" s="4"/>
      <c r="S56" s="4"/>
      <c r="T56" s="4"/>
      <c r="U56" s="4" t="s">
        <v>5</v>
      </c>
      <c r="V56" s="4"/>
      <c r="W56" s="4"/>
      <c r="X56" s="4" t="str">
        <f>IF(P56="","",IF(P56=R56,"1",IF(P56&gt;R56,"2","0")))</f>
        <v/>
      </c>
      <c r="Y56" s="4" t="s">
        <v>5</v>
      </c>
      <c r="Z56" s="4" t="str">
        <f>IF(R56="","",IF(P56=R56,"1",IF(P56&lt;R56,"2","0")))</f>
        <v/>
      </c>
    </row>
    <row r="57" spans="1:26" s="5" customFormat="1" x14ac:dyDescent="0.2">
      <c r="A57"/>
      <c r="B57" s="65" t="s">
        <v>90</v>
      </c>
      <c r="C57" s="9" t="str">
        <f>T($C$11)</f>
        <v>TSV Gärtringen</v>
      </c>
      <c r="D57" s="15" t="s">
        <v>15</v>
      </c>
      <c r="E57" s="9" t="str">
        <f>T($C$9)</f>
        <v>TSV Malmsheim</v>
      </c>
      <c r="G57" s="9"/>
      <c r="H57" s="9"/>
      <c r="I57" s="9"/>
      <c r="J57" s="9"/>
      <c r="K57" s="9"/>
      <c r="L57" s="9"/>
      <c r="M57" s="9"/>
      <c r="N57" s="9"/>
      <c r="O57" s="316" t="str">
        <f>T($C$12)</f>
        <v>TSV Gärtringen 2</v>
      </c>
      <c r="P57" s="4"/>
      <c r="Q57" s="4" t="s">
        <v>5</v>
      </c>
      <c r="R57" s="4"/>
      <c r="S57" s="4"/>
      <c r="T57" s="4"/>
      <c r="U57" s="4" t="s">
        <v>5</v>
      </c>
      <c r="V57" s="4"/>
      <c r="W57" s="4"/>
      <c r="X57" s="4" t="str">
        <f>IF(P57="","",IF(P57=R57,"1",IF(P57&gt;R57,"2","0")))</f>
        <v/>
      </c>
      <c r="Y57" s="4" t="s">
        <v>5</v>
      </c>
      <c r="Z57" s="4" t="str">
        <f>IF(R57="","",IF(P57=R57,"1",IF(P57&lt;R57,"2","0")))</f>
        <v/>
      </c>
    </row>
    <row r="58" spans="1:26" s="5" customFormat="1" x14ac:dyDescent="0.2">
      <c r="A58"/>
      <c r="B58" s="66"/>
      <c r="C58" s="9"/>
      <c r="D58" s="15"/>
      <c r="E58" s="9"/>
      <c r="G58" s="9"/>
      <c r="H58" s="9"/>
      <c r="I58" s="9"/>
      <c r="J58" s="9"/>
      <c r="K58" s="9"/>
      <c r="L58" s="9"/>
      <c r="M58" s="9"/>
      <c r="N58" s="9"/>
      <c r="O58" s="9"/>
      <c r="P58" s="4"/>
      <c r="Q58" s="4"/>
      <c r="R58" s="4"/>
      <c r="S58" s="4"/>
      <c r="T58" s="4"/>
      <c r="U58" s="2"/>
      <c r="V58" s="4"/>
      <c r="W58" s="4"/>
      <c r="X58" s="4"/>
      <c r="Y58" s="2"/>
      <c r="Z58" s="4"/>
    </row>
    <row r="59" spans="1:26" s="5" customFormat="1" x14ac:dyDescent="0.2">
      <c r="A59" s="36"/>
      <c r="B59" s="65" t="s">
        <v>89</v>
      </c>
      <c r="C59" s="9" t="str">
        <f>T($C$12)</f>
        <v>TSV Gärtringen 2</v>
      </c>
      <c r="D59" s="15" t="s">
        <v>15</v>
      </c>
      <c r="E59" s="9" t="str">
        <f>T($C$14)</f>
        <v>SpVgg Weil der Stadt</v>
      </c>
      <c r="G59" s="9"/>
      <c r="H59" s="9"/>
      <c r="I59" s="9"/>
      <c r="J59" s="9"/>
      <c r="K59" s="9"/>
      <c r="L59" s="9"/>
      <c r="M59" s="9"/>
      <c r="N59" s="9"/>
      <c r="O59" s="316" t="str">
        <f>T($C$9)</f>
        <v>TSV Malmsheim</v>
      </c>
      <c r="P59" s="4"/>
      <c r="Q59" s="4" t="s">
        <v>5</v>
      </c>
      <c r="R59" s="4"/>
      <c r="S59" s="4"/>
      <c r="T59" s="4"/>
      <c r="U59" s="4" t="s">
        <v>5</v>
      </c>
      <c r="V59" s="4"/>
      <c r="W59" s="4"/>
      <c r="X59" s="4" t="str">
        <f>IF(P59="","",IF(P59=R59,"1",IF(P59&gt;R59,"2","0")))</f>
        <v/>
      </c>
      <c r="Y59" s="4" t="s">
        <v>5</v>
      </c>
      <c r="Z59" s="4" t="str">
        <f>IF(R59="","",IF(P59=R59,"1",IF(P59&lt;R59,"2","0")))</f>
        <v/>
      </c>
    </row>
    <row r="60" spans="1:26" s="5" customFormat="1" x14ac:dyDescent="0.2">
      <c r="A60" s="36"/>
      <c r="B60" s="65" t="s">
        <v>90</v>
      </c>
      <c r="C60" s="9" t="str">
        <f>T($C$13)</f>
        <v>TSV Grafenau</v>
      </c>
      <c r="D60" s="15" t="s">
        <v>15</v>
      </c>
      <c r="E60" s="9" t="str">
        <f>T($C$10)</f>
        <v>TSV Malmsheim 2</v>
      </c>
      <c r="G60" s="9"/>
      <c r="H60" s="9"/>
      <c r="I60" s="9"/>
      <c r="J60" s="9"/>
      <c r="K60" s="9"/>
      <c r="L60" s="9"/>
      <c r="M60" s="9"/>
      <c r="N60" s="9"/>
      <c r="O60" s="9" t="str">
        <f>T($C$11)</f>
        <v>TSV Gärtringen</v>
      </c>
      <c r="P60" s="4"/>
      <c r="Q60" s="4" t="s">
        <v>5</v>
      </c>
      <c r="R60" s="4"/>
      <c r="S60" s="4"/>
      <c r="T60" s="4"/>
      <c r="U60" s="4" t="s">
        <v>5</v>
      </c>
      <c r="V60" s="4"/>
      <c r="W60" s="4"/>
      <c r="X60" s="4" t="str">
        <f>IF(P60="","",IF(P60=R60,"1",IF(P60&gt;R60,"2","0")))</f>
        <v/>
      </c>
      <c r="Y60" s="4" t="s">
        <v>5</v>
      </c>
      <c r="Z60" s="4" t="str">
        <f>IF(R60="","",IF(P60=R60,"1",IF(P60&lt;R60,"2","0")))</f>
        <v/>
      </c>
    </row>
    <row r="62" spans="1:26" x14ac:dyDescent="0.2">
      <c r="A62" s="36"/>
      <c r="B62" s="65" t="s">
        <v>89</v>
      </c>
      <c r="C62" s="1" t="str">
        <f>T($C$9)</f>
        <v>TSV Malmsheim</v>
      </c>
      <c r="D62" s="15" t="s">
        <v>15</v>
      </c>
      <c r="E62" s="1" t="str">
        <f>T($C$14)</f>
        <v>SpVgg Weil der Stadt</v>
      </c>
      <c r="G62" s="1"/>
      <c r="H62" s="1"/>
      <c r="I62" s="1"/>
      <c r="J62" s="1"/>
      <c r="K62" s="1"/>
      <c r="L62" s="1"/>
      <c r="M62" s="1"/>
      <c r="N62" s="1"/>
      <c r="O62" s="1" t="str">
        <f>T($C$12)</f>
        <v>TSV Gärtringen 2</v>
      </c>
      <c r="P62" s="4"/>
      <c r="Q62" s="4" t="s">
        <v>5</v>
      </c>
      <c r="R62" s="4"/>
      <c r="S62" s="4"/>
      <c r="T62" s="4"/>
      <c r="U62" s="4" t="s">
        <v>5</v>
      </c>
      <c r="V62" s="4"/>
      <c r="W62" s="4"/>
      <c r="X62" s="4" t="str">
        <f>IF(P62="","",IF(P62=R62,"1",IF(P62&gt;R62,"2","0")))</f>
        <v/>
      </c>
      <c r="Y62" s="4" t="s">
        <v>5</v>
      </c>
      <c r="Z62" s="4" t="str">
        <f>IF(R62="","",IF(P62=R62,"1",IF(P62&lt;R62,"2","0")))</f>
        <v/>
      </c>
    </row>
    <row r="63" spans="1:26" s="5" customFormat="1" x14ac:dyDescent="0.2">
      <c r="A63" s="36"/>
      <c r="B63" s="65" t="s">
        <v>90</v>
      </c>
      <c r="C63" s="9" t="str">
        <f>T($C$11)</f>
        <v>TSV Gärtringen</v>
      </c>
      <c r="D63" s="15" t="s">
        <v>15</v>
      </c>
      <c r="E63" s="9" t="str">
        <f>T($C$10)</f>
        <v>TSV Malmsheim 2</v>
      </c>
      <c r="G63" s="9"/>
      <c r="H63" s="9"/>
      <c r="I63" s="9"/>
      <c r="J63" s="9"/>
      <c r="K63" s="9"/>
      <c r="L63" s="9"/>
      <c r="M63" s="9"/>
      <c r="N63" s="9"/>
      <c r="O63" s="9" t="str">
        <f>T($C$13)</f>
        <v>TSV Grafenau</v>
      </c>
      <c r="P63" s="4"/>
      <c r="Q63" s="4" t="s">
        <v>5</v>
      </c>
      <c r="R63" s="4"/>
      <c r="S63" s="4"/>
      <c r="T63" s="4"/>
      <c r="U63" s="4" t="s">
        <v>5</v>
      </c>
      <c r="V63" s="4"/>
      <c r="W63" s="4"/>
      <c r="X63" s="4" t="str">
        <f>IF(P63="","",IF(P63=R63,"1",IF(P63&gt;R63,"2","0")))</f>
        <v/>
      </c>
      <c r="Y63" s="4" t="s">
        <v>5</v>
      </c>
      <c r="Z63" s="4" t="str">
        <f>IF(R63="","",IF(P63=R63,"1",IF(P63&lt;R63,"2","0")))</f>
        <v/>
      </c>
    </row>
    <row r="64" spans="1:26" s="5" customFormat="1" x14ac:dyDescent="0.2">
      <c r="A64" s="36"/>
      <c r="B64" s="65"/>
      <c r="C64" s="9"/>
      <c r="D64" s="15"/>
      <c r="E64" s="9"/>
      <c r="G64" s="9"/>
      <c r="H64" s="9"/>
      <c r="I64" s="9"/>
      <c r="J64" s="9"/>
      <c r="K64" s="9"/>
      <c r="L64" s="9"/>
      <c r="M64" s="9"/>
      <c r="N64" s="9"/>
      <c r="O64" s="9"/>
      <c r="P64" s="4"/>
      <c r="Q64" s="4"/>
      <c r="R64" s="4"/>
      <c r="S64" s="4"/>
      <c r="T64" s="4"/>
      <c r="U64" s="2"/>
      <c r="V64" s="4"/>
      <c r="W64" s="4"/>
      <c r="X64" s="4"/>
      <c r="Y64" s="2"/>
      <c r="Z64" s="4"/>
    </row>
    <row r="65" spans="1:29" x14ac:dyDescent="0.2">
      <c r="A65" s="36"/>
      <c r="B65" s="65" t="s">
        <v>89</v>
      </c>
      <c r="C65" s="1" t="str">
        <f>T($C$13)</f>
        <v>TSV Grafenau</v>
      </c>
      <c r="D65" s="15" t="s">
        <v>15</v>
      </c>
      <c r="E65" s="1" t="str">
        <f>T($C$12)</f>
        <v>TSV Gärtringen 2</v>
      </c>
      <c r="G65" s="1"/>
      <c r="H65" s="1"/>
      <c r="I65" s="1"/>
      <c r="J65" s="1"/>
      <c r="K65" s="1"/>
      <c r="L65" s="1"/>
      <c r="M65" s="1"/>
      <c r="N65" s="1"/>
      <c r="O65" s="1" t="str">
        <f>T($C$9)</f>
        <v>TSV Malmsheim</v>
      </c>
      <c r="P65" s="4"/>
      <c r="Q65" s="4" t="s">
        <v>5</v>
      </c>
      <c r="R65" s="4"/>
      <c r="S65" s="4"/>
      <c r="T65" s="4"/>
      <c r="U65" s="4" t="s">
        <v>5</v>
      </c>
      <c r="V65" s="4"/>
      <c r="W65" s="4"/>
      <c r="X65" s="4" t="str">
        <f>IF(P65="","",IF(P65=R65,"1",IF(P65&gt;R65,"2","0")))</f>
        <v/>
      </c>
      <c r="Y65" s="4" t="s">
        <v>5</v>
      </c>
      <c r="Z65" s="4" t="str">
        <f>IF(R65="","",IF(P65=R65,"1",IF(P65&lt;R65,"2","0")))</f>
        <v/>
      </c>
    </row>
    <row r="66" spans="1:29" s="4" customFormat="1" x14ac:dyDescent="0.2">
      <c r="A66" s="36"/>
      <c r="B66" s="65" t="s">
        <v>90</v>
      </c>
      <c r="C66" s="9" t="str">
        <f>T($C$14)</f>
        <v>SpVgg Weil der Stadt</v>
      </c>
      <c r="D66" s="15" t="s">
        <v>15</v>
      </c>
      <c r="E66" s="9" t="str">
        <f>T($C$11)</f>
        <v>TSV Gärtringen</v>
      </c>
      <c r="G66" s="9"/>
      <c r="H66" s="9"/>
      <c r="I66" s="9"/>
      <c r="J66" s="9"/>
      <c r="K66" s="9"/>
      <c r="L66" s="9"/>
      <c r="M66" s="9"/>
      <c r="N66" s="9"/>
      <c r="O66" s="9" t="str">
        <f>T($C$10)</f>
        <v>TSV Malmsheim 2</v>
      </c>
      <c r="Q66" s="4" t="s">
        <v>5</v>
      </c>
      <c r="U66" s="4" t="s">
        <v>5</v>
      </c>
      <c r="X66" s="4" t="str">
        <f>IF(P66="","",IF(P66=R66,"1",IF(P66&gt;R66,"2","0")))</f>
        <v/>
      </c>
      <c r="Y66" s="4" t="s">
        <v>5</v>
      </c>
      <c r="Z66" s="4" t="str">
        <f>IF(R66="","",IF(P66=R66,"1",IF(P66&lt;R66,"2","0")))</f>
        <v/>
      </c>
    </row>
    <row r="67" spans="1:29" s="4" customFormat="1" x14ac:dyDescent="0.2">
      <c r="A67" s="36"/>
      <c r="B67" s="65"/>
      <c r="C67" s="9"/>
      <c r="D67" s="15"/>
      <c r="E67" s="9"/>
      <c r="G67" s="9"/>
      <c r="H67" s="9"/>
      <c r="I67" s="9"/>
      <c r="J67" s="9"/>
      <c r="K67" s="9"/>
      <c r="L67" s="9"/>
      <c r="M67" s="9"/>
      <c r="N67" s="9"/>
      <c r="O67" s="9"/>
      <c r="U67" s="2"/>
      <c r="Y67" s="2"/>
    </row>
    <row r="68" spans="1:29" s="3" customFormat="1" x14ac:dyDescent="0.2">
      <c r="A68" s="36"/>
      <c r="B68" s="65" t="s">
        <v>89</v>
      </c>
      <c r="C68" s="9" t="str">
        <f>T($C$9)</f>
        <v>TSV Malmsheim</v>
      </c>
      <c r="D68" s="15" t="s">
        <v>15</v>
      </c>
      <c r="E68" s="9" t="str">
        <f>T($C$13)</f>
        <v>TSV Grafenau</v>
      </c>
      <c r="G68" s="9"/>
      <c r="H68" s="9"/>
      <c r="I68" s="9"/>
      <c r="J68" s="9"/>
      <c r="K68" s="9"/>
      <c r="L68" s="9"/>
      <c r="M68" s="9"/>
      <c r="N68" s="9"/>
      <c r="O68" s="9" t="str">
        <f>T($C$11)</f>
        <v>TSV Gärtringen</v>
      </c>
      <c r="P68" s="4"/>
      <c r="Q68" s="4" t="s">
        <v>5</v>
      </c>
      <c r="R68" s="4"/>
      <c r="S68" s="4"/>
      <c r="T68" s="4"/>
      <c r="U68" s="4" t="s">
        <v>5</v>
      </c>
      <c r="V68" s="4"/>
      <c r="W68" s="4"/>
      <c r="X68" s="4" t="str">
        <f>IF(P68="","",IF(P68=R68,"1",IF(P68&gt;R68,"2","0")))</f>
        <v/>
      </c>
      <c r="Y68" s="4" t="s">
        <v>5</v>
      </c>
      <c r="Z68" s="4" t="str">
        <f>IF(R68="","",IF(P68=R68,"1",IF(P68&lt;R68,"2","0")))</f>
        <v/>
      </c>
    </row>
    <row r="69" spans="1:29" x14ac:dyDescent="0.2">
      <c r="A69" s="36"/>
      <c r="B69" s="65" t="s">
        <v>90</v>
      </c>
      <c r="C69" s="1" t="str">
        <f>T($C$10)</f>
        <v>TSV Malmsheim 2</v>
      </c>
      <c r="D69" s="15" t="s">
        <v>15</v>
      </c>
      <c r="E69" s="1" t="str">
        <f>T($C$12)</f>
        <v>TSV Gärtringen 2</v>
      </c>
      <c r="G69" s="1"/>
      <c r="H69" s="1"/>
      <c r="I69" s="1"/>
      <c r="J69" s="1"/>
      <c r="K69" s="1"/>
      <c r="L69" s="1"/>
      <c r="M69" s="1"/>
      <c r="N69" s="1"/>
      <c r="O69" s="1" t="str">
        <f>T($C$14)</f>
        <v>SpVgg Weil der Stadt</v>
      </c>
      <c r="P69" s="4"/>
      <c r="Q69" s="4" t="s">
        <v>5</v>
      </c>
      <c r="R69" s="4"/>
      <c r="S69" s="4"/>
      <c r="T69" s="4"/>
      <c r="U69" s="4" t="s">
        <v>5</v>
      </c>
      <c r="V69" s="4"/>
      <c r="W69" s="4"/>
      <c r="X69" s="4" t="str">
        <f>IF(P69="","",IF(P69=R69,"1",IF(P69&gt;R69,"2","0")))</f>
        <v/>
      </c>
      <c r="Y69" s="4" t="s">
        <v>5</v>
      </c>
      <c r="Z69" s="4" t="str">
        <f>IF(R69="","",IF(P69=R69,"1",IF(P69&lt;R69,"2","0")))</f>
        <v/>
      </c>
    </row>
    <row r="71" spans="1:29" x14ac:dyDescent="0.2">
      <c r="A71" s="36"/>
      <c r="B71" s="65" t="s">
        <v>89</v>
      </c>
      <c r="C71" s="1" t="str">
        <f>T($C$11)</f>
        <v>TSV Gärtringen</v>
      </c>
      <c r="D71" s="15" t="s">
        <v>15</v>
      </c>
      <c r="E71" s="1" t="str">
        <f>T($C$13)</f>
        <v>TSV Grafenau</v>
      </c>
      <c r="G71" s="1"/>
      <c r="H71" s="1"/>
      <c r="I71" s="1"/>
      <c r="J71" s="1"/>
      <c r="K71" s="1"/>
      <c r="L71" s="1"/>
      <c r="M71" s="1"/>
      <c r="N71" s="1"/>
      <c r="O71" s="1" t="str">
        <f>T($C$9)</f>
        <v>TSV Malmsheim</v>
      </c>
      <c r="P71" s="4"/>
      <c r="Q71" s="4" t="s">
        <v>5</v>
      </c>
      <c r="R71" s="4"/>
      <c r="S71" s="4"/>
      <c r="T71" s="4"/>
      <c r="U71" s="4" t="s">
        <v>5</v>
      </c>
      <c r="V71" s="4"/>
      <c r="W71" s="4"/>
      <c r="X71" s="4" t="str">
        <f>IF(P71="","",IF(P71=R71,"1",IF(P71&gt;R71,"2","0")))</f>
        <v/>
      </c>
      <c r="Y71" s="4" t="s">
        <v>5</v>
      </c>
      <c r="Z71" s="4" t="str">
        <f>IF(R71="","",IF(P71=R71,"1",IF(P71&lt;R71,"2","0")))</f>
        <v/>
      </c>
    </row>
    <row r="72" spans="1:29" x14ac:dyDescent="0.2">
      <c r="A72" s="36"/>
      <c r="B72" s="65" t="s">
        <v>90</v>
      </c>
      <c r="C72" s="1" t="str">
        <f>T($C$14)</f>
        <v>SpVgg Weil der Stadt</v>
      </c>
      <c r="D72" s="15" t="s">
        <v>15</v>
      </c>
      <c r="E72" s="1" t="str">
        <f>T($C$10)</f>
        <v>TSV Malmsheim 2</v>
      </c>
      <c r="G72" s="1"/>
      <c r="H72" s="1"/>
      <c r="I72" s="1"/>
      <c r="J72" s="1"/>
      <c r="K72" s="1"/>
      <c r="L72" s="1"/>
      <c r="M72" s="1"/>
      <c r="N72" s="1"/>
      <c r="O72" s="1" t="str">
        <f>T($C$12)</f>
        <v>TSV Gärtringen 2</v>
      </c>
      <c r="P72" s="4"/>
      <c r="Q72" s="4" t="s">
        <v>5</v>
      </c>
      <c r="R72" s="4"/>
      <c r="S72" s="4"/>
      <c r="T72" s="4"/>
      <c r="U72" s="4" t="s">
        <v>5</v>
      </c>
      <c r="V72" s="4"/>
      <c r="W72" s="4"/>
      <c r="X72" s="4" t="str">
        <f>IF(P72="","",IF(P72=R72,"1",IF(P72&gt;R72,"2","0")))</f>
        <v/>
      </c>
      <c r="Y72" s="4" t="s">
        <v>5</v>
      </c>
      <c r="Z72" s="4" t="str">
        <f>IF(R72="","",IF(P72=R72,"1",IF(P72&lt;R72,"2","0")))</f>
        <v/>
      </c>
    </row>
    <row r="73" spans="1:29" x14ac:dyDescent="0.2">
      <c r="A73" s="36"/>
      <c r="B73" s="65"/>
      <c r="C73" s="1"/>
      <c r="D73" s="15"/>
      <c r="E73" s="1"/>
      <c r="G73" s="1"/>
      <c r="H73" s="1"/>
      <c r="I73" s="1"/>
      <c r="J73" s="1"/>
      <c r="K73" s="1"/>
      <c r="L73" s="1"/>
      <c r="M73" s="1"/>
      <c r="N73" s="1"/>
      <c r="O73" s="1"/>
      <c r="Q73" s="4"/>
      <c r="S73" s="4"/>
      <c r="T73" s="4"/>
      <c r="V73" s="4"/>
      <c r="W73" s="4"/>
      <c r="X73" s="4"/>
      <c r="Z73" s="4"/>
    </row>
    <row r="74" spans="1:29" s="5" customFormat="1" x14ac:dyDescent="0.2">
      <c r="A74" s="36"/>
      <c r="B74" s="65" t="s">
        <v>89</v>
      </c>
      <c r="C74" s="9" t="str">
        <f>T($C$9)</f>
        <v>TSV Malmsheim</v>
      </c>
      <c r="D74" s="15" t="s">
        <v>15</v>
      </c>
      <c r="E74" s="9" t="str">
        <f>T($C$12)</f>
        <v>TSV Gärtringen 2</v>
      </c>
      <c r="G74" s="9"/>
      <c r="H74" s="9"/>
      <c r="I74" s="9"/>
      <c r="J74" s="9"/>
      <c r="K74" s="9"/>
      <c r="L74" s="9"/>
      <c r="M74" s="9"/>
      <c r="N74" s="9"/>
      <c r="O74" s="9" t="str">
        <f>T($C$10)</f>
        <v>TSV Malmsheim 2</v>
      </c>
      <c r="P74" s="4"/>
      <c r="Q74" s="4" t="s">
        <v>5</v>
      </c>
      <c r="R74" s="4"/>
      <c r="S74" s="4"/>
      <c r="T74" s="4"/>
      <c r="U74" s="4" t="s">
        <v>5</v>
      </c>
      <c r="V74" s="4"/>
      <c r="W74" s="4"/>
      <c r="X74" s="4" t="str">
        <f>IF(P74="","",IF(P74=R74,"1",IF(P74&gt;R74,"2","0")))</f>
        <v/>
      </c>
      <c r="Y74" s="4" t="s">
        <v>5</v>
      </c>
      <c r="Z74" s="4" t="str">
        <f>IF(R74="","",IF(P74=R74,"1",IF(P74&lt;R74,"2","0")))</f>
        <v/>
      </c>
    </row>
    <row r="76" spans="1:29" s="5" customFormat="1" x14ac:dyDescent="0.2">
      <c r="A76" s="36"/>
      <c r="B76" s="65"/>
      <c r="C76" s="9"/>
      <c r="D76" s="15"/>
      <c r="E76" s="9"/>
      <c r="F76" s="9"/>
      <c r="G76" s="9"/>
      <c r="H76" s="9"/>
      <c r="I76" s="9"/>
      <c r="J76" s="9"/>
      <c r="K76" s="9"/>
      <c r="L76" s="9"/>
      <c r="M76" s="9"/>
      <c r="N76" s="9"/>
      <c r="O76" s="9"/>
      <c r="P76" s="4"/>
      <c r="Q76" s="4"/>
      <c r="R76" s="4"/>
      <c r="S76" s="4"/>
      <c r="T76" s="4"/>
      <c r="U76" s="2"/>
      <c r="V76" s="4"/>
      <c r="W76" s="4"/>
      <c r="X76" s="4"/>
      <c r="Y76" s="2"/>
      <c r="Z76" s="4"/>
    </row>
    <row r="77" spans="1:29" s="5" customFormat="1" ht="13.5" thickBot="1" x14ac:dyDescent="0.25">
      <c r="A77" s="36" t="s">
        <v>16</v>
      </c>
      <c r="B77" s="65"/>
      <c r="C77" s="9"/>
      <c r="D77" s="15"/>
      <c r="E77" s="9"/>
      <c r="F77" s="9"/>
      <c r="G77" s="9"/>
      <c r="H77" s="9"/>
      <c r="I77" s="9"/>
      <c r="J77" s="9"/>
      <c r="K77" s="9"/>
      <c r="L77" s="9"/>
      <c r="M77" s="9"/>
      <c r="N77" s="9"/>
      <c r="O77" s="9"/>
      <c r="P77" s="4"/>
      <c r="Q77" s="4" t="s">
        <v>12</v>
      </c>
      <c r="R77" s="4"/>
      <c r="S77" s="4"/>
      <c r="T77" s="4"/>
      <c r="U77" s="2" t="s">
        <v>4</v>
      </c>
      <c r="V77" s="4"/>
      <c r="W77" s="4"/>
      <c r="X77" s="4"/>
      <c r="Y77" s="2"/>
      <c r="Z77" s="4"/>
      <c r="AA77" s="4"/>
      <c r="AB77" s="2"/>
      <c r="AC77" s="4"/>
    </row>
    <row r="78" spans="1:29" x14ac:dyDescent="0.2">
      <c r="A78" s="2"/>
      <c r="C78" t="str">
        <f>T($C$9)</f>
        <v>TSV Malmsheim</v>
      </c>
      <c r="E78" s="225"/>
      <c r="F78" s="226"/>
      <c r="G78" s="226"/>
      <c r="H78" s="226"/>
      <c r="I78" s="227"/>
      <c r="J78" s="206"/>
      <c r="K78" s="207"/>
      <c r="L78" s="207"/>
      <c r="M78" s="207"/>
      <c r="N78" s="208"/>
      <c r="P78" s="2">
        <f>SUM(P18+P22+R27+R33+R39+R53+R57+P62+P68+P74)</f>
        <v>0</v>
      </c>
      <c r="Q78" s="2" t="s">
        <v>5</v>
      </c>
      <c r="R78" s="2">
        <f>SUM(R18+R22+P27+P33+P39+P53+P57+R62+R68+R74)</f>
        <v>0</v>
      </c>
      <c r="T78" s="2">
        <f>SUM(T18+T22+V27+V33+V39+V53+V57+T62+T68+T74)</f>
        <v>0</v>
      </c>
      <c r="U78" s="2" t="s">
        <v>5</v>
      </c>
      <c r="V78" s="2">
        <f>SUM(V18+V22+T27+T33+T39+T53+T57+V62+V68+V74)</f>
        <v>0</v>
      </c>
      <c r="AA78" s="2"/>
      <c r="AB78" s="2"/>
      <c r="AC78" s="2"/>
    </row>
    <row r="79" spans="1:29" x14ac:dyDescent="0.2">
      <c r="A79" s="36"/>
      <c r="B79" s="65"/>
      <c r="C79" s="1" t="str">
        <f>T($C$10)</f>
        <v>TSV Malmsheim 2</v>
      </c>
      <c r="D79" s="40"/>
      <c r="E79" s="228"/>
      <c r="F79" s="229"/>
      <c r="G79" s="229"/>
      <c r="H79" s="229"/>
      <c r="I79" s="230"/>
      <c r="J79" s="209"/>
      <c r="K79" s="210"/>
      <c r="L79" s="210"/>
      <c r="M79" s="211"/>
      <c r="N79" s="212"/>
      <c r="O79" s="1"/>
      <c r="P79" s="2">
        <f>SUM(R18+P25+P28+R34+P37+P53+R60+R63+P69+R72)</f>
        <v>0</v>
      </c>
      <c r="Q79" s="4" t="s">
        <v>5</v>
      </c>
      <c r="R79" s="2">
        <f>SUM(P18+R25+R28+P34+R37+R53+P60+P63+R69+P72)</f>
        <v>0</v>
      </c>
      <c r="S79" s="14"/>
      <c r="T79" s="2">
        <f>SUM(V18+T25+T28+V34+T37+T53+V60+V63+T69+V72)</f>
        <v>0</v>
      </c>
      <c r="U79" s="4" t="s">
        <v>5</v>
      </c>
      <c r="V79" s="2">
        <f>SUM(T18+V25+V28+T34+V37+V53+T60+T63+V69+T72)</f>
        <v>0</v>
      </c>
      <c r="W79" s="14"/>
      <c r="Y79" s="4"/>
      <c r="AA79" s="2"/>
      <c r="AB79" s="4"/>
      <c r="AC79" s="2"/>
    </row>
    <row r="80" spans="1:29" s="5" customFormat="1" x14ac:dyDescent="0.2">
      <c r="A80" s="36"/>
      <c r="B80" s="65"/>
      <c r="C80" s="9" t="str">
        <f>T($C$11)</f>
        <v>TSV Gärtringen</v>
      </c>
      <c r="D80" s="15"/>
      <c r="E80" s="231"/>
      <c r="F80" s="232"/>
      <c r="G80" s="232"/>
      <c r="H80" s="232"/>
      <c r="I80" s="233"/>
      <c r="J80" s="213"/>
      <c r="K80" s="214"/>
      <c r="L80" s="214"/>
      <c r="M80" s="215"/>
      <c r="N80" s="216"/>
      <c r="O80" s="9"/>
      <c r="P80" s="4">
        <f>SUM(P19+R22+R28+P31+R36+R54+P57+P63+R66+P71)</f>
        <v>0</v>
      </c>
      <c r="Q80" s="4" t="s">
        <v>5</v>
      </c>
      <c r="R80" s="4">
        <f>SUM(R19+P22+P28+R31+P36+P54+R57+R63+P66+R71)</f>
        <v>0</v>
      </c>
      <c r="S80" s="4"/>
      <c r="T80" s="4">
        <f>SUM(T19+V22+V28+T31+V36+V54+T57+T63+V66+T71)</f>
        <v>0</v>
      </c>
      <c r="U80" s="4" t="s">
        <v>5</v>
      </c>
      <c r="V80" s="4">
        <f>SUM(V19+T22+T28+V31+T36+T54+V57+V63+T66+V71)</f>
        <v>0</v>
      </c>
      <c r="W80" s="4"/>
      <c r="X80" s="4"/>
      <c r="Y80" s="4"/>
      <c r="Z80" s="4"/>
      <c r="AA80" s="4"/>
      <c r="AB80" s="4"/>
      <c r="AC80" s="4"/>
    </row>
    <row r="81" spans="1:29" x14ac:dyDescent="0.2">
      <c r="A81" s="36"/>
      <c r="B81" s="65"/>
      <c r="C81" s="1" t="str">
        <f>T($C$12)</f>
        <v>TSV Gärtringen 2</v>
      </c>
      <c r="D81" s="40"/>
      <c r="E81" s="228"/>
      <c r="F81" s="229"/>
      <c r="G81" s="229"/>
      <c r="H81" s="229"/>
      <c r="I81" s="230"/>
      <c r="J81" s="209"/>
      <c r="K81" s="211"/>
      <c r="L81" s="210"/>
      <c r="M81" s="210"/>
      <c r="N81" s="212"/>
      <c r="O81" s="1"/>
      <c r="P81" s="2">
        <f>SUM(R19+R24+P30+P34+P39+P54+P59+R65+R69+R74)</f>
        <v>0</v>
      </c>
      <c r="Q81" s="4" t="s">
        <v>5</v>
      </c>
      <c r="R81" s="2">
        <f>SUM(P19+P24+R30+R34+R39+R54+R59+P65+P69+P74)</f>
        <v>0</v>
      </c>
      <c r="S81" s="4"/>
      <c r="T81" s="2">
        <f>SUM(V19+V24+T30+T34+T39+T54+T59+V65+V69+V74)</f>
        <v>0</v>
      </c>
      <c r="U81" s="4" t="s">
        <v>5</v>
      </c>
      <c r="V81" s="2">
        <f>SUM(T19+T24+V30+V34+V39+V54+V59+T65+T69+T74)</f>
        <v>0</v>
      </c>
      <c r="W81" s="4"/>
      <c r="Y81" s="4"/>
      <c r="AA81" s="2"/>
      <c r="AB81" s="4"/>
      <c r="AC81" s="2"/>
    </row>
    <row r="82" spans="1:29" x14ac:dyDescent="0.2">
      <c r="A82" s="36"/>
      <c r="B82" s="65"/>
      <c r="C82" t="str">
        <f>T($C$13)</f>
        <v>TSV Grafenau</v>
      </c>
      <c r="E82" s="234"/>
      <c r="F82" s="235"/>
      <c r="G82" s="235"/>
      <c r="H82" s="235"/>
      <c r="I82" s="236"/>
      <c r="J82" s="217"/>
      <c r="K82" s="218"/>
      <c r="L82" s="218"/>
      <c r="M82" s="219"/>
      <c r="N82" s="220"/>
      <c r="P82" s="2">
        <f>SUM(P21+R25+R30+P33+P36+R56+P60+P65+R68+R71)</f>
        <v>0</v>
      </c>
      <c r="Q82" s="2" t="s">
        <v>5</v>
      </c>
      <c r="R82" s="2">
        <f>SUM(R21+P25+P30+R33+R36+P56+R60+R65+P68+P71)</f>
        <v>0</v>
      </c>
      <c r="T82" s="2">
        <f>SUM(T21+V25+V30+T33+T36+V56+T60+T65+V68+V71)</f>
        <v>0</v>
      </c>
      <c r="U82" s="2" t="s">
        <v>5</v>
      </c>
      <c r="V82" s="2">
        <f>SUM(V21+T25+T30+V33+V36+T56+V60+V65+T68+T71)</f>
        <v>0</v>
      </c>
      <c r="AA82" s="2"/>
      <c r="AB82" s="2"/>
      <c r="AC82" s="2"/>
    </row>
    <row r="83" spans="1:29" s="4" customFormat="1" ht="13.5" thickBot="1" x14ac:dyDescent="0.25">
      <c r="A83" s="36"/>
      <c r="B83" s="65"/>
      <c r="C83" s="9" t="str">
        <f>T($C$14)</f>
        <v>SpVgg Weil der Stadt</v>
      </c>
      <c r="D83" s="15"/>
      <c r="E83" s="237"/>
      <c r="F83" s="238"/>
      <c r="G83" s="238"/>
      <c r="H83" s="238"/>
      <c r="I83" s="239"/>
      <c r="J83" s="221"/>
      <c r="K83" s="222"/>
      <c r="L83" s="222"/>
      <c r="M83" s="223"/>
      <c r="N83" s="224"/>
      <c r="O83" s="9"/>
      <c r="P83" s="4">
        <f>SUM(R21+P24+P27+R31+R37+P56+R59+R62+P66+P72)</f>
        <v>0</v>
      </c>
      <c r="Q83" s="4" t="s">
        <v>5</v>
      </c>
      <c r="R83" s="4">
        <f>SUM(P21+R24+R27+P31+P37+R56+P59+P62+R66+R72)</f>
        <v>0</v>
      </c>
      <c r="T83" s="4">
        <f>SUM(V21+T24+T27+V31+V37+T56+V59+V62+T66+T72)</f>
        <v>0</v>
      </c>
      <c r="U83" s="4" t="s">
        <v>5</v>
      </c>
      <c r="V83" s="4">
        <f>SUM(T21+V24+V27+T31+T37+V56+T59+T62+V66+V72)</f>
        <v>0</v>
      </c>
      <c r="AA83" s="201"/>
    </row>
    <row r="84" spans="1:29" s="3" customFormat="1" x14ac:dyDescent="0.2">
      <c r="A84" s="36"/>
      <c r="B84" s="65"/>
      <c r="C84" s="9"/>
      <c r="D84" s="15"/>
      <c r="E84" s="9"/>
      <c r="F84" s="9"/>
      <c r="G84" s="9"/>
      <c r="H84" s="9"/>
      <c r="I84" s="9"/>
      <c r="J84" s="9"/>
      <c r="K84" s="9"/>
      <c r="L84" s="9"/>
      <c r="M84" s="9"/>
      <c r="N84" s="9"/>
      <c r="O84" s="9"/>
      <c r="P84" s="14"/>
      <c r="Q84" s="4"/>
      <c r="R84" s="14"/>
      <c r="S84" s="4"/>
      <c r="T84" s="4"/>
      <c r="U84" s="4"/>
      <c r="V84" s="4"/>
      <c r="W84" s="4"/>
      <c r="X84" s="4"/>
      <c r="Y84" s="4"/>
      <c r="Z84" s="4"/>
    </row>
    <row r="85" spans="1:29" x14ac:dyDescent="0.2">
      <c r="A85" s="36"/>
      <c r="B85" s="65"/>
      <c r="C85" s="1"/>
      <c r="D85" s="40"/>
      <c r="E85" s="1"/>
      <c r="F85" s="1"/>
      <c r="G85" s="1"/>
      <c r="H85" s="1"/>
      <c r="I85" s="1"/>
      <c r="J85" s="1"/>
      <c r="K85" s="1"/>
      <c r="L85" s="1"/>
      <c r="M85" s="1"/>
      <c r="N85" s="1"/>
      <c r="O85" s="1"/>
      <c r="Q85" s="4"/>
      <c r="T85" s="4"/>
      <c r="V85" s="4"/>
      <c r="X85" s="4"/>
      <c r="Z85" s="4"/>
    </row>
    <row r="87" spans="1:29" x14ac:dyDescent="0.2">
      <c r="A87" s="36"/>
      <c r="B87" s="65"/>
      <c r="C87" s="1"/>
      <c r="D87" s="40"/>
      <c r="E87" s="1"/>
      <c r="F87" s="1"/>
      <c r="G87" s="1"/>
      <c r="H87" s="1"/>
      <c r="I87" s="1"/>
      <c r="J87" s="1"/>
      <c r="K87" s="1"/>
      <c r="L87" s="1"/>
      <c r="M87" s="1"/>
      <c r="N87" s="1"/>
      <c r="O87" s="1"/>
      <c r="Q87" s="4"/>
      <c r="S87" s="14"/>
      <c r="T87" s="4"/>
      <c r="V87" s="4"/>
      <c r="W87" s="14"/>
      <c r="X87" s="4"/>
      <c r="Z87" s="4"/>
    </row>
    <row r="88" spans="1:29" x14ac:dyDescent="0.2">
      <c r="A88" s="36"/>
      <c r="B88" s="65"/>
      <c r="C88" s="1"/>
      <c r="D88" s="40"/>
      <c r="E88" s="1"/>
      <c r="F88" s="1"/>
      <c r="G88" s="1"/>
      <c r="H88" s="1"/>
      <c r="I88" s="1"/>
      <c r="J88" s="1"/>
      <c r="K88" s="1"/>
      <c r="L88" s="1"/>
      <c r="M88" s="1"/>
      <c r="N88" s="1"/>
      <c r="O88" s="1"/>
      <c r="Q88" s="4"/>
      <c r="S88" s="4"/>
      <c r="T88" s="4"/>
      <c r="V88" s="4"/>
      <c r="W88" s="4"/>
      <c r="X88" s="4"/>
      <c r="Z88" s="4"/>
    </row>
    <row r="89" spans="1:29" s="5" customFormat="1" x14ac:dyDescent="0.2">
      <c r="A89" s="36"/>
      <c r="B89" s="65"/>
      <c r="C89" s="9"/>
      <c r="D89" s="15"/>
      <c r="E89" s="9"/>
      <c r="F89" s="9"/>
      <c r="G89" s="9"/>
      <c r="H89" s="9"/>
      <c r="I89" s="9"/>
      <c r="J89" s="9"/>
      <c r="K89" s="9"/>
      <c r="L89" s="9"/>
      <c r="M89" s="9"/>
      <c r="N89" s="9"/>
      <c r="O89" s="9"/>
      <c r="P89" s="4"/>
      <c r="Q89" s="4"/>
      <c r="R89" s="4"/>
      <c r="S89" s="4"/>
      <c r="T89" s="4"/>
      <c r="U89" s="2"/>
      <c r="V89" s="4"/>
      <c r="W89" s="4"/>
      <c r="X89" s="4"/>
      <c r="Y89" s="2"/>
      <c r="Z89" s="4"/>
    </row>
    <row r="91" spans="1:29" x14ac:dyDescent="0.2">
      <c r="A91" s="36"/>
      <c r="B91" s="65"/>
      <c r="C91" s="1"/>
      <c r="D91" s="40"/>
      <c r="E91" s="1"/>
      <c r="F91" s="1"/>
      <c r="G91" s="1"/>
      <c r="H91" s="1"/>
      <c r="I91" s="1"/>
      <c r="J91" s="1"/>
      <c r="K91" s="1"/>
      <c r="L91" s="1"/>
      <c r="M91" s="1"/>
      <c r="N91" s="1"/>
      <c r="O91" s="1"/>
      <c r="S91" s="14"/>
      <c r="T91" s="4"/>
      <c r="V91" s="4"/>
      <c r="W91" s="14"/>
      <c r="X91" s="4"/>
      <c r="Z91" s="4"/>
    </row>
    <row r="93" spans="1:29" x14ac:dyDescent="0.2">
      <c r="A93" s="36"/>
      <c r="B93" s="65"/>
      <c r="C93" s="1"/>
      <c r="D93" s="40"/>
      <c r="E93" s="1"/>
      <c r="F93" s="1"/>
      <c r="G93" s="1"/>
      <c r="H93" s="1"/>
      <c r="I93" s="1"/>
      <c r="J93" s="1"/>
      <c r="K93" s="1"/>
      <c r="L93" s="1"/>
      <c r="M93" s="1"/>
      <c r="N93" s="1"/>
      <c r="O93" s="1"/>
      <c r="S93" s="14"/>
      <c r="T93" s="14"/>
      <c r="U93" s="14"/>
      <c r="V93" s="14"/>
      <c r="W93" s="14"/>
      <c r="X93" s="14"/>
      <c r="Y93" s="14"/>
      <c r="Z93" s="14"/>
    </row>
    <row r="94" spans="1:29" s="7" customFormat="1" x14ac:dyDescent="0.2">
      <c r="A94" s="34"/>
      <c r="B94" s="39"/>
      <c r="D94" s="38"/>
      <c r="P94" s="14"/>
      <c r="Q94" s="14"/>
      <c r="R94" s="14"/>
      <c r="S94" s="14"/>
      <c r="T94" s="14"/>
      <c r="U94" s="14"/>
      <c r="V94" s="14"/>
      <c r="W94" s="14"/>
      <c r="X94" s="14"/>
      <c r="Y94" s="14"/>
      <c r="Z94" s="14"/>
    </row>
    <row r="95" spans="1:29" s="7" customFormat="1" x14ac:dyDescent="0.2">
      <c r="A95" s="34"/>
      <c r="B95" s="39"/>
      <c r="D95" s="38"/>
      <c r="P95" s="14"/>
      <c r="Q95" s="14"/>
      <c r="R95" s="14"/>
      <c r="S95" s="14"/>
      <c r="T95" s="14"/>
      <c r="U95" s="14"/>
      <c r="V95" s="14"/>
      <c r="W95" s="14"/>
      <c r="X95" s="14"/>
      <c r="Y95" s="14"/>
      <c r="Z95" s="14"/>
    </row>
    <row r="96" spans="1:29" s="7" customFormat="1" x14ac:dyDescent="0.2">
      <c r="A96" s="34"/>
      <c r="B96" s="39"/>
      <c r="D96" s="38"/>
      <c r="P96" s="14"/>
      <c r="Q96" s="14"/>
      <c r="R96" s="14"/>
      <c r="S96" s="14"/>
      <c r="T96" s="14"/>
      <c r="U96" s="14"/>
      <c r="V96" s="14"/>
      <c r="W96" s="14"/>
      <c r="X96" s="14"/>
      <c r="Y96" s="14"/>
      <c r="Z96" s="14"/>
    </row>
    <row r="97" spans="1:26" s="7" customFormat="1" x14ac:dyDescent="0.2">
      <c r="A97" s="34"/>
      <c r="B97" s="39"/>
      <c r="D97" s="38"/>
      <c r="P97" s="14"/>
      <c r="Q97" s="14"/>
      <c r="R97" s="14"/>
      <c r="S97" s="14"/>
      <c r="T97" s="14"/>
      <c r="U97" s="14"/>
      <c r="V97" s="14"/>
      <c r="W97" s="14"/>
      <c r="X97" s="14"/>
      <c r="Y97" s="14"/>
      <c r="Z97" s="14"/>
    </row>
    <row r="98" spans="1:26" s="7" customFormat="1" x14ac:dyDescent="0.2">
      <c r="A98" s="34"/>
      <c r="B98" s="39"/>
      <c r="D98" s="38"/>
      <c r="P98" s="14"/>
      <c r="Q98" s="14"/>
      <c r="R98" s="14"/>
      <c r="S98" s="14"/>
      <c r="T98" s="14"/>
      <c r="U98" s="14"/>
      <c r="V98" s="14"/>
      <c r="W98" s="14"/>
      <c r="X98" s="14"/>
      <c r="Y98" s="14"/>
      <c r="Z98" s="14"/>
    </row>
    <row r="99" spans="1:26" s="7" customFormat="1" x14ac:dyDescent="0.2">
      <c r="A99" s="34"/>
      <c r="B99" s="39"/>
      <c r="D99" s="38"/>
      <c r="P99" s="14"/>
      <c r="Q99" s="14"/>
      <c r="R99" s="14"/>
      <c r="S99" s="14"/>
      <c r="T99" s="14"/>
      <c r="U99" s="14"/>
      <c r="V99" s="14"/>
      <c r="W99" s="14"/>
      <c r="X99" s="14"/>
      <c r="Y99" s="14"/>
      <c r="Z99" s="14"/>
    </row>
    <row r="100" spans="1:26" s="7" customFormat="1" x14ac:dyDescent="0.2">
      <c r="A100" s="34"/>
      <c r="B100" s="39"/>
      <c r="D100" s="38"/>
      <c r="P100" s="14"/>
      <c r="Q100" s="14"/>
      <c r="R100" s="14"/>
      <c r="S100" s="14"/>
      <c r="T100" s="14"/>
      <c r="U100" s="14"/>
      <c r="V100" s="14"/>
      <c r="W100" s="14"/>
      <c r="X100" s="14"/>
      <c r="Y100" s="14"/>
      <c r="Z100" s="14"/>
    </row>
    <row r="101" spans="1:26" s="7" customFormat="1" x14ac:dyDescent="0.2">
      <c r="A101" s="34"/>
      <c r="B101" s="39"/>
      <c r="D101" s="38"/>
      <c r="P101" s="14"/>
      <c r="Q101" s="14"/>
      <c r="R101" s="14"/>
      <c r="S101" s="4"/>
      <c r="T101" s="4"/>
      <c r="U101" s="2"/>
      <c r="V101" s="4"/>
      <c r="W101" s="4"/>
      <c r="X101" s="4"/>
      <c r="Y101" s="2"/>
      <c r="Z101" s="4"/>
    </row>
    <row r="102" spans="1:26" s="7" customFormat="1" x14ac:dyDescent="0.2">
      <c r="A102" s="34"/>
      <c r="B102" s="39"/>
      <c r="D102" s="38"/>
      <c r="P102" s="14"/>
      <c r="Q102" s="14"/>
      <c r="R102" s="14"/>
      <c r="S102" s="4"/>
      <c r="T102" s="4"/>
      <c r="U102" s="2"/>
      <c r="V102" s="4"/>
      <c r="W102" s="4"/>
      <c r="X102" s="4"/>
      <c r="Y102" s="2"/>
      <c r="Z102" s="4"/>
    </row>
    <row r="103" spans="1:26" s="7" customFormat="1" x14ac:dyDescent="0.2">
      <c r="A103" s="34"/>
      <c r="B103" s="39"/>
      <c r="D103" s="38"/>
      <c r="P103" s="14"/>
      <c r="Q103" s="14"/>
      <c r="R103" s="14"/>
      <c r="S103" s="4"/>
      <c r="T103" s="4"/>
      <c r="U103" s="2"/>
      <c r="V103" s="4"/>
      <c r="W103" s="4"/>
      <c r="X103" s="4"/>
      <c r="Y103" s="2"/>
      <c r="Z103" s="4"/>
    </row>
  </sheetData>
  <mergeCells count="7">
    <mergeCell ref="C46:N46"/>
    <mergeCell ref="C4:N4"/>
    <mergeCell ref="C1:N1"/>
    <mergeCell ref="C2:N2"/>
    <mergeCell ref="C5:N5"/>
    <mergeCell ref="C42:N42"/>
    <mergeCell ref="C43:N4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vt:i4>
      </vt:variant>
    </vt:vector>
  </HeadingPairs>
  <TitlesOfParts>
    <vt:vector size="14" baseType="lpstr">
      <vt:lpstr>Spielplan</vt:lpstr>
      <vt:lpstr>Abschlusstabellen</vt:lpstr>
      <vt:lpstr>ZR1</vt:lpstr>
      <vt:lpstr>ZR2</vt:lpstr>
      <vt:lpstr>WM&amp;LLM</vt:lpstr>
      <vt:lpstr>BZM Mitte</vt:lpstr>
      <vt:lpstr>BZM Nord</vt:lpstr>
      <vt:lpstr>Ausschreibung</vt:lpstr>
      <vt:lpstr>VR Gr. A</vt:lpstr>
      <vt:lpstr>VR Gr. B</vt:lpstr>
      <vt:lpstr>VR Gr. C</vt:lpstr>
      <vt:lpstr>VR Gr. D</vt:lpstr>
      <vt:lpstr>alt</vt:lpstr>
      <vt:lpstr>Spielplan!Druckbereich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Roth, Birgit</cp:lastModifiedBy>
  <cp:lastPrinted>2018-06-12T10:30:40Z</cp:lastPrinted>
  <dcterms:created xsi:type="dcterms:W3CDTF">2000-06-25T18:23:43Z</dcterms:created>
  <dcterms:modified xsi:type="dcterms:W3CDTF">2018-06-14T05:16:44Z</dcterms:modified>
</cp:coreProperties>
</file>