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345" tabRatio="601" activeTab="10"/>
  </bookViews>
  <sheets>
    <sheet name="Ausschreibung" sheetId="1" r:id="rId1"/>
    <sheet name="Spielplan" sheetId="2" r:id="rId2"/>
    <sheet name="VR Gr. A" sheetId="3" r:id="rId3"/>
    <sheet name="VR Gr. B" sheetId="4" r:id="rId4"/>
    <sheet name="VR Gr. C" sheetId="5" r:id="rId5"/>
    <sheet name="VR Gr. D" sheetId="6" r:id="rId6"/>
    <sheet name="Abschlusstabellen" sheetId="7" r:id="rId7"/>
    <sheet name="ZR1" sheetId="8" r:id="rId8"/>
    <sheet name="ZR2" sheetId="9" r:id="rId9"/>
    <sheet name="BZM Mitte" sheetId="10" r:id="rId10"/>
    <sheet name="WM&amp;LLM" sheetId="11" r:id="rId11"/>
    <sheet name="alt" sheetId="12" r:id="rId12"/>
  </sheets>
  <definedNames>
    <definedName name="_xlnm.Print_Area" localSheetId="1">'Spielplan'!$A$1:$N$43</definedName>
  </definedNames>
  <calcPr fullCalcOnLoad="1"/>
</workbook>
</file>

<file path=xl/sharedStrings.xml><?xml version="1.0" encoding="utf-8"?>
<sst xmlns="http://schemas.openxmlformats.org/spreadsheetml/2006/main" count="1689" uniqueCount="238">
  <si>
    <t>Beginn</t>
  </si>
  <si>
    <t>Mannschaft A</t>
  </si>
  <si>
    <t>Mannschaft B</t>
  </si>
  <si>
    <t>Schiri</t>
  </si>
  <si>
    <t>Punkte</t>
  </si>
  <si>
    <t>:</t>
  </si>
  <si>
    <t>TG Biberach</t>
  </si>
  <si>
    <t>Spieltag:</t>
  </si>
  <si>
    <t>Spielort:</t>
  </si>
  <si>
    <t>Spielbeginn:</t>
  </si>
  <si>
    <t>10 Uhr</t>
  </si>
  <si>
    <t xml:space="preserve"> </t>
  </si>
  <si>
    <t>Mannschaften:</t>
  </si>
  <si>
    <t>Bälle</t>
  </si>
  <si>
    <t>TV Vaihingen/Enz 1</t>
  </si>
  <si>
    <t>TV Vaihingen/Enz 2</t>
  </si>
  <si>
    <t>TV Waldrennach</t>
  </si>
  <si>
    <t>TSV Calw</t>
  </si>
  <si>
    <t>`-</t>
  </si>
  <si>
    <t>Tabelle</t>
  </si>
  <si>
    <t>Grabenstr. 80</t>
  </si>
  <si>
    <t>Olaf Niemann</t>
  </si>
  <si>
    <t>71116 Gärtringen</t>
  </si>
  <si>
    <t xml:space="preserve">Tel.: 07034/23624 </t>
  </si>
  <si>
    <t>Handy: 0173-6705947</t>
  </si>
  <si>
    <t xml:space="preserve">  </t>
  </si>
  <si>
    <t>E-Mail: niemann.olaf@t-online.de</t>
  </si>
  <si>
    <t>Gärtringen, den</t>
  </si>
  <si>
    <t xml:space="preserve">An </t>
  </si>
  <si>
    <t xml:space="preserve">die teilnehmenden Mannschaften </t>
  </si>
  <si>
    <t xml:space="preserve">     </t>
  </si>
  <si>
    <t>per E-Mail</t>
  </si>
  <si>
    <t xml:space="preserve">Hallo liebe Faustballfreunde, </t>
  </si>
  <si>
    <t>Alle Unterlagen werden ausschlieslich per Mail verschickt.</t>
  </si>
  <si>
    <r>
      <t xml:space="preserve">Beachtet bitte insbesondere die </t>
    </r>
    <r>
      <rPr>
        <b/>
        <sz val="12"/>
        <color indexed="10"/>
        <rFont val="Times New Roman"/>
        <family val="1"/>
      </rPr>
      <t>Checkliste,</t>
    </r>
    <r>
      <rPr>
        <sz val="12"/>
        <rFont val="Times New Roman"/>
        <family val="1"/>
      </rPr>
      <t xml:space="preserve"> die neu mit aufgenommen worden ist und schickt diese zusammen </t>
    </r>
    <r>
      <rPr>
        <b/>
        <sz val="12"/>
        <color indexed="10"/>
        <rFont val="Times New Roman"/>
        <family val="1"/>
      </rPr>
      <t>mit den Spielkarten</t>
    </r>
    <r>
      <rPr>
        <sz val="12"/>
        <rFont val="Times New Roman"/>
        <family val="1"/>
      </rPr>
      <t xml:space="preserve"> an mich zurück.</t>
    </r>
  </si>
  <si>
    <r>
      <t xml:space="preserve">Achtet bitte auf </t>
    </r>
    <r>
      <rPr>
        <b/>
        <sz val="12"/>
        <color indexed="12"/>
        <rFont val="Times New Roman"/>
        <family val="1"/>
      </rPr>
      <t>einheitliche Spielkleidung</t>
    </r>
    <r>
      <rPr>
        <b/>
        <sz val="12"/>
        <rFont val="Times New Roman"/>
        <family val="1"/>
      </rPr>
      <t>.</t>
    </r>
  </si>
  <si>
    <t xml:space="preserve">Bitte nur geprüfte Schiedsrichter einsetzen, da es hier immer wieder zu Problemen kommt. </t>
  </si>
  <si>
    <t>Allen Mannschaften wünsche ich viel Erfolg und hoffe auf eine reibungslose und faire Saison</t>
  </si>
  <si>
    <t xml:space="preserve">   </t>
  </si>
  <si>
    <r>
      <t xml:space="preserve">Euer  </t>
    </r>
    <r>
      <rPr>
        <b/>
        <sz val="20"/>
        <rFont val="Times New Roman"/>
        <family val="1"/>
      </rPr>
      <t>Olaf</t>
    </r>
  </si>
  <si>
    <t>Verantwortlich:</t>
  </si>
  <si>
    <t>Spielzeit:</t>
  </si>
  <si>
    <t>Gruppe:</t>
  </si>
  <si>
    <t>Besonderheiten:</t>
  </si>
  <si>
    <t>Vorrunde Gruppe A</t>
  </si>
  <si>
    <t xml:space="preserve"> Gruppeneinteilung</t>
  </si>
  <si>
    <t>Vorrunde Gruppe B</t>
  </si>
  <si>
    <t>Vorrunde Gruppe C</t>
  </si>
  <si>
    <t>A</t>
  </si>
  <si>
    <t>B</t>
  </si>
  <si>
    <t>C</t>
  </si>
  <si>
    <t>TSV Malmsheim</t>
  </si>
  <si>
    <t>Vorrunde</t>
  </si>
  <si>
    <t>Hin</t>
  </si>
  <si>
    <t>Rück</t>
  </si>
  <si>
    <t>ZR 1</t>
  </si>
  <si>
    <t>ZR2</t>
  </si>
  <si>
    <t>BZM</t>
  </si>
  <si>
    <t>WM</t>
  </si>
  <si>
    <t>LLM</t>
  </si>
  <si>
    <t>Vorrunde:</t>
  </si>
  <si>
    <t>Doppel-Vorrunde jeder gegen jeden.</t>
  </si>
  <si>
    <t>Feldgröße: 30*15 m</t>
  </si>
  <si>
    <t>Leinenhöhe: 1,60 m</t>
  </si>
  <si>
    <t>Zw-Runde:</t>
  </si>
  <si>
    <t>12 Mannschaften in zwei Zwischenrundengruppen.</t>
  </si>
  <si>
    <t>WM:</t>
  </si>
  <si>
    <t>Die ersten drei jeder ZR-Gruppe qualifizieren sich für die Endrunde (WM).</t>
  </si>
  <si>
    <t>LM:</t>
  </si>
  <si>
    <t>Die auf den Plätzen 4.-6. aus der ZR spielen um die Landesmeisterschaft.</t>
  </si>
  <si>
    <t>BZM:</t>
  </si>
  <si>
    <t>Doppelrunde</t>
  </si>
  <si>
    <t>Ich werde mich auf diese Tage als Spieltage beschränken(Sofern es geht), damit ihr Eure Kinder bereits jetzt über die Termine informieren könnt.</t>
  </si>
  <si>
    <t>Strafen:</t>
  </si>
  <si>
    <t>Hoffnungsrunde:</t>
  </si>
  <si>
    <t>Vereine die keinen Vorrundenspieltag hatten werden bei der Vergabe bevorzugt, sofern die Entfernung passt.</t>
  </si>
  <si>
    <t>Bedanken möchte ich bereits heute bei den Ausrichtern, die sich bereit erklären Spieltage auszurichten.</t>
  </si>
  <si>
    <t>TSV Dennach</t>
  </si>
  <si>
    <t>TSV Grafenau</t>
  </si>
  <si>
    <t>1.</t>
  </si>
  <si>
    <t>2.</t>
  </si>
  <si>
    <t>3.</t>
  </si>
  <si>
    <t>5.</t>
  </si>
  <si>
    <t>4.</t>
  </si>
  <si>
    <t>Abschlußtabellen der Vorrunde</t>
  </si>
  <si>
    <t>Gruppe A</t>
  </si>
  <si>
    <t>Gruppe B</t>
  </si>
  <si>
    <t>Gruppe C</t>
  </si>
  <si>
    <t>Ausr.</t>
  </si>
  <si>
    <t>Zwischenrunde  Gruppe 1</t>
  </si>
  <si>
    <t>Zwischenrunde  Gruppe 2</t>
  </si>
  <si>
    <t>Landesligameisterschaft</t>
  </si>
  <si>
    <t>Württembergische Meisterschaft</t>
  </si>
  <si>
    <t>Bezirksmeisterschaft</t>
  </si>
  <si>
    <t>VR-BZM:</t>
  </si>
  <si>
    <t>RR-BZM:</t>
  </si>
  <si>
    <t xml:space="preserve">BZM: </t>
  </si>
  <si>
    <t>ZR:</t>
  </si>
  <si>
    <t>Zwischenrunde und BZM Vorrunde</t>
  </si>
  <si>
    <t>Feld</t>
  </si>
  <si>
    <t>1</t>
  </si>
  <si>
    <t>2</t>
  </si>
  <si>
    <t>Tabellenstände der U12 des Schwäbischen Turnerbundes</t>
  </si>
  <si>
    <t>Feld 2015</t>
  </si>
  <si>
    <t>Es gelten die Sonderregelungen der STB-Jugend.</t>
  </si>
  <si>
    <t xml:space="preserve">Nach dem Spieltag bitte schnellstmöglich die Ergebnisse im Internet unter www.faustball-ergebnisse.de eintragen !!!!!!Die Ergebnisse müssen am Spieltag bis spätestens 18 Uhr eingetragen sein, spätestens jedoch zwei Stunden nach Beendigung des Spieltages. </t>
  </si>
  <si>
    <t>TV Unterhaugstett 1</t>
  </si>
  <si>
    <t>TV Unterhaugstett 2</t>
  </si>
  <si>
    <t>TV Veringendorf</t>
  </si>
  <si>
    <t>Ausrichter:</t>
  </si>
  <si>
    <t>Fabian Czekalla - 0160-96752827</t>
  </si>
  <si>
    <t>Biberach - Übungsfeld  beim TG-Vereinsheim   Adenauer Allee 11</t>
  </si>
  <si>
    <t>Steffen Nast - 07159-18829</t>
  </si>
  <si>
    <t>Malmsheim - Faustballfelder am Sportplatz Sparnsberg</t>
  </si>
  <si>
    <t>NLV Vaihingen</t>
  </si>
  <si>
    <t>TV Hohenklingen</t>
  </si>
  <si>
    <t>TV Vaihingen/Enz</t>
  </si>
  <si>
    <r>
      <t xml:space="preserve"> Gespielt wird nach FGO und der LSO. </t>
    </r>
    <r>
      <rPr>
        <b/>
        <sz val="12"/>
        <color indexed="10"/>
        <rFont val="Times New Roman"/>
        <family val="1"/>
      </rPr>
      <t>Wir spielen auf 2 Sätze.</t>
    </r>
  </si>
  <si>
    <t>Ausschreibung zur Feldsaison 2016 der U12-Jugend</t>
  </si>
  <si>
    <t>Leinenhöhe bleibt bei 1,60m.</t>
  </si>
  <si>
    <t>TV Stammheim</t>
  </si>
  <si>
    <t>TV Heuchlingen 1</t>
  </si>
  <si>
    <t>TV Heuchlingen 2</t>
  </si>
  <si>
    <t>TV Unterhaugstett 3</t>
  </si>
  <si>
    <t>Satz 1</t>
  </si>
  <si>
    <t>Satz 2</t>
  </si>
  <si>
    <t>2 Sätze (2:0; 1:1 oder 0:2)</t>
  </si>
  <si>
    <t>Vaihingen/Enz - Sportplatz am "Alten Postweg" unterhalb von Schloß Kaltenstein</t>
  </si>
  <si>
    <t>Kolja Meyer - 0176-81737897</t>
  </si>
  <si>
    <t>Unterhaugstett - Sportplatz im Egartenring 07052-2757</t>
  </si>
  <si>
    <t>Kurt Gensheimer - 07052-4383</t>
  </si>
  <si>
    <t>Vaihingen/Enz</t>
  </si>
  <si>
    <t>Hohenklingen</t>
  </si>
  <si>
    <t>TV Trichtingen</t>
  </si>
  <si>
    <t>6.</t>
  </si>
  <si>
    <t>Bezirk Mitte</t>
  </si>
  <si>
    <t xml:space="preserve">TV Hohenklingen </t>
  </si>
  <si>
    <t>Bemerkung:</t>
  </si>
  <si>
    <t>Bitte ausreichend Pausen je nach Witterung einlegen.</t>
  </si>
  <si>
    <t>Ergebnis</t>
  </si>
  <si>
    <t>Aktueller Tabellenstand</t>
  </si>
  <si>
    <t>Platz</t>
  </si>
  <si>
    <t>Mannschaft</t>
  </si>
  <si>
    <t>Die WM (???) und LLM (???) wird am Samstag den 2. Juli 2016 ausgetragen.</t>
  </si>
  <si>
    <t>Hohenklingen - Sportplatz "Auf der Stelle" - Maulbronner Steige 48 - Richtung "Im Köbler" 07043-920117</t>
  </si>
  <si>
    <t>Wenzdorfer, Bernd - 0152-58559352</t>
  </si>
  <si>
    <t>Trichtingen - Sportplatz am Fackelberg</t>
  </si>
  <si>
    <t>Judith Steinwandel - 0176-20754912</t>
  </si>
  <si>
    <t>Vorrunde Gruppe D</t>
  </si>
  <si>
    <t>Bitte Schiri-Einteilungen notfalls ändern, falls der gleiche Verein pfeift, der auch gerade spielt !!!</t>
  </si>
  <si>
    <t>´-</t>
  </si>
  <si>
    <t/>
  </si>
  <si>
    <t>Halbfinale</t>
  </si>
  <si>
    <t>Sieger Gruppe A</t>
  </si>
  <si>
    <t>Zweiter Gruppe B</t>
  </si>
  <si>
    <t>Dritter Gruppe A</t>
  </si>
  <si>
    <t>Sieger Gruppe B</t>
  </si>
  <si>
    <t>Zweiter Gruppe A</t>
  </si>
  <si>
    <t>Dritter Gruppe B</t>
  </si>
  <si>
    <t>Sp.u.Pl. 5/6</t>
  </si>
  <si>
    <t>Gew. 1. Halbfinale</t>
  </si>
  <si>
    <t>Sp.u.Pl. 3/4</t>
  </si>
  <si>
    <t>Verl. 1.Halbfinale</t>
  </si>
  <si>
    <t>Verl. 2.Halbfinale</t>
  </si>
  <si>
    <t>Gew. 2. Halbfinale</t>
  </si>
  <si>
    <t>Endspiel</t>
  </si>
  <si>
    <t>Sieger  Platz 3</t>
  </si>
  <si>
    <t>Abschlußtabelle</t>
  </si>
  <si>
    <t>1. und Württembergischer Meister</t>
  </si>
  <si>
    <t>2 Sätze in der Vorrunde (2:0; 1:1 oder 0:2), ab Halbfinale zwei Gewinnsätze</t>
  </si>
  <si>
    <t>a1</t>
  </si>
  <si>
    <t>a2</t>
  </si>
  <si>
    <t>a3</t>
  </si>
  <si>
    <t>b1</t>
  </si>
  <si>
    <t>b2</t>
  </si>
  <si>
    <t>b3</t>
  </si>
  <si>
    <t>Bemerkungen:</t>
  </si>
  <si>
    <t>WM Gruppe A</t>
  </si>
  <si>
    <t>WM Gruppe B</t>
  </si>
  <si>
    <t>LLM Gruppe C</t>
  </si>
  <si>
    <t>LLM Gruppe D</t>
  </si>
  <si>
    <t>Dg.</t>
  </si>
  <si>
    <t>LM</t>
  </si>
  <si>
    <t>3</t>
  </si>
  <si>
    <t>4</t>
  </si>
  <si>
    <t>Vereine dürfen nicht bei sich selbst Schiedsrichter machen!!! Ausrichter bei Einteilung bitte beachten</t>
  </si>
  <si>
    <t>5</t>
  </si>
  <si>
    <t>Sieger Gruppe C</t>
  </si>
  <si>
    <t>Zweiter Gruppe D</t>
  </si>
  <si>
    <t>Dritter Gruppe C</t>
  </si>
  <si>
    <t>Sieger Gruppe D</t>
  </si>
  <si>
    <t>Zweiter Gruppe C</t>
  </si>
  <si>
    <t>Dritter Gruppe D</t>
  </si>
  <si>
    <t>6</t>
  </si>
  <si>
    <t>Sieger 1. Halbfinale</t>
  </si>
  <si>
    <t>7</t>
  </si>
  <si>
    <t>5. LM</t>
  </si>
  <si>
    <t>5.WM</t>
  </si>
  <si>
    <t>6. LM</t>
  </si>
  <si>
    <t>8</t>
  </si>
  <si>
    <t>3. WM</t>
  </si>
  <si>
    <t>2 Sätze in Vorrunde (2:0; 1:1 oder 0:2), danach zwei Gewinnsätze</t>
  </si>
  <si>
    <t>Satz 3</t>
  </si>
  <si>
    <t>U´haug 3 abgesagt, Trichtingen, Veringendorf und Heuchlingen 2 spieln a.K.</t>
  </si>
  <si>
    <t>TSV Gärtringen</t>
  </si>
  <si>
    <t>TSV Adelmannsfelden</t>
  </si>
  <si>
    <t>TSV Westerstetten</t>
  </si>
  <si>
    <t>SpVgg Weil der Stadt</t>
  </si>
  <si>
    <t>TSV Niedernhall</t>
  </si>
  <si>
    <t>SC Neubulach</t>
  </si>
  <si>
    <t>TSV Kleinvillars</t>
  </si>
  <si>
    <t>Spielzeit: 2* Sätze</t>
  </si>
  <si>
    <t>Am 2./3. September 2017 findet die deutrsche Meisterschaft der U12 in Waibstadt statt. Wer Interesse hat, als reine Mädchenmannschaft, dort teilzunehmen, sollte sich bis spätestens 15. Juli an mich schriftlich wenden. Die BM wird in einer getrennten Altersklasse für Jungs und Mädels ausgespielt. Bei den Jungs qualifizieren sich die ersten, zwei Teams der WM, sofern es sich dabei nicht um reine Mädchenmannschaften handelt.</t>
  </si>
  <si>
    <r>
      <t xml:space="preserve">Ich bitte die Ausrichter auf die </t>
    </r>
    <r>
      <rPr>
        <b/>
        <sz val="12"/>
        <color indexed="12"/>
        <rFont val="Times New Roman"/>
        <family val="1"/>
      </rPr>
      <t>Gültigkeit der Pässe</t>
    </r>
    <r>
      <rPr>
        <b/>
        <sz val="12"/>
        <rFont val="Times New Roman"/>
        <family val="1"/>
      </rPr>
      <t xml:space="preserve"> und der Spielberechtigung </t>
    </r>
    <r>
      <rPr>
        <b/>
        <sz val="12"/>
        <color indexed="12"/>
        <rFont val="Times New Roman"/>
        <family val="1"/>
      </rPr>
      <t>(1.1.2005 und jünger)</t>
    </r>
    <r>
      <rPr>
        <b/>
        <sz val="12"/>
        <rFont val="Times New Roman"/>
        <family val="1"/>
      </rPr>
      <t xml:space="preserve"> zu achten und die notwendigen Eintragungen vorzunehmen.</t>
    </r>
  </si>
  <si>
    <t>Neue Gruppeneinteilung beachten</t>
  </si>
  <si>
    <t>NEU !!!</t>
  </si>
  <si>
    <t>2./3. Sept 17</t>
  </si>
  <si>
    <t>Deutsche Meisterschaft U12 in Waibstadt</t>
  </si>
  <si>
    <t>BZM Rück</t>
  </si>
  <si>
    <t>BZM Vor</t>
  </si>
  <si>
    <t xml:space="preserve"> BZM Vor</t>
  </si>
  <si>
    <t xml:space="preserve"> BZM Rück</t>
  </si>
  <si>
    <t>D</t>
  </si>
  <si>
    <t>Für die Zwischenrunden und Endrunden, sowie die Bezirksmeisterschaften liegen Platzmeldungen vor. Siehe STB-Jugendmeldungen Feld2017.xls</t>
  </si>
  <si>
    <r>
      <t xml:space="preserve">mit insgesamt </t>
    </r>
    <r>
      <rPr>
        <b/>
        <sz val="12"/>
        <rFont val="Times New Roman"/>
        <family val="1"/>
      </rPr>
      <t xml:space="preserve"> 22 Mannschaften</t>
    </r>
    <r>
      <rPr>
        <sz val="12"/>
        <rFont val="Times New Roman"/>
        <family val="1"/>
      </rPr>
      <t xml:space="preserve"> starten wir in die kommende Feldrunde. Im Gegensatz zur ersten Planung mit 21 Teams ist nun noch Weil der Stadt hinzugekommen.  Ich habe mir die Entscheidung nicht leicht gemacht, ob ich alle Gruppen nochmals ändere oder nicht, habe mich jetzt aber dazu entschieden auch aufgrund der Satzspielerei die Gruppen nochmals zu ändern. Die Einteilung und der Verlauf findet ihr unter dem Tabellenblatt "</t>
    </r>
    <r>
      <rPr>
        <b/>
        <sz val="12"/>
        <rFont val="Times New Roman"/>
        <family val="1"/>
      </rPr>
      <t>Spielplan</t>
    </r>
    <r>
      <rPr>
        <sz val="12"/>
        <rFont val="Times New Roman"/>
        <family val="1"/>
      </rPr>
      <t>". Die Tagesspielpläne dann unter dem jeweiligen Bezirk (z.B.: "West").</t>
    </r>
  </si>
  <si>
    <t>Westerstetten (bei Ulm) - Sportplatz am Stockhäule beim Minigolfplatz 07348-5675</t>
  </si>
  <si>
    <t>Rüdiger Schnalke - 07340-7248</t>
  </si>
  <si>
    <t>Da jede Mannschaft in jedem DG dran ist, bitte ausreichend Pausen einlegen oder nur auf einem Feld spielen</t>
  </si>
  <si>
    <t>Niedernhall - Faustballfelder hinter der Großsporthalle - Brückenwiesenweg</t>
  </si>
  <si>
    <t>Roland Kull - 0171-8690604</t>
  </si>
  <si>
    <t>Jonas Kruschel - 0177-3184833</t>
  </si>
  <si>
    <t>Dennach - Sportplatz Schwabentorstr. -  Gaststätte: 07082-929780</t>
  </si>
  <si>
    <t>Neubulach - Amselweg 4</t>
  </si>
  <si>
    <t>Joachim Zeeb - 0151-12258666</t>
  </si>
  <si>
    <t>Markus Vincon - 0160-91013385</t>
  </si>
  <si>
    <t>Kleinvillars - Faustballplatz - Sommerhaldenweg</t>
  </si>
  <si>
    <t>Die ersten drei jeder Gruppe qualifizieren sich direkt für die Zwischenrunde.</t>
  </si>
  <si>
    <t>Die auf den Plätzen 4.-6. aus der Vorrunde,  spielen die Bezirksmeister aus.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</si>
</sst>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h:mm"/>
    <numFmt numFmtId="173" formatCode="d/\ mmm/"/>
    <numFmt numFmtId="174" formatCode="h:mm;@"/>
    <numFmt numFmtId="175" formatCode="[$-407]dddd\,\ d\.\ mmmm\ yyyy"/>
    <numFmt numFmtId="176" formatCode="[$-F800]dddd\,\ mmmm\ dd\,\ yyyy"/>
    <numFmt numFmtId="177" formatCode="[$-407]d/\ mmmm\ yyyy;@"/>
  </numFmts>
  <fonts count="67">
    <font>
      <sz val="10"/>
      <name val="Arial"/>
      <family val="0"/>
    </font>
    <font>
      <sz val="10"/>
      <color indexed="8"/>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10"/>
      <color indexed="10"/>
      <name val="Arial"/>
      <family val="2"/>
    </font>
    <font>
      <b/>
      <sz val="8"/>
      <name val="Arial"/>
      <family val="2"/>
    </font>
    <font>
      <sz val="10"/>
      <color indexed="10"/>
      <name val="Arial"/>
      <family val="2"/>
    </font>
    <font>
      <sz val="12"/>
      <name val="Times New Roman"/>
      <family val="1"/>
    </font>
    <font>
      <b/>
      <sz val="14"/>
      <name val="Times New Roman"/>
      <family val="1"/>
    </font>
    <font>
      <b/>
      <sz val="12"/>
      <name val="Times New Roman"/>
      <family val="1"/>
    </font>
    <font>
      <b/>
      <sz val="12"/>
      <color indexed="10"/>
      <name val="Times New Roman"/>
      <family val="1"/>
    </font>
    <font>
      <b/>
      <sz val="12"/>
      <color indexed="12"/>
      <name val="Times New Roman"/>
      <family val="1"/>
    </font>
    <font>
      <b/>
      <sz val="20"/>
      <name val="Times New Roman"/>
      <family val="1"/>
    </font>
    <font>
      <sz val="12"/>
      <name val="Arial"/>
      <family val="2"/>
    </font>
    <font>
      <b/>
      <sz val="10"/>
      <color indexed="8"/>
      <name val="Arial"/>
      <family val="2"/>
    </font>
    <font>
      <b/>
      <sz val="12"/>
      <name val="Arial"/>
      <family val="2"/>
    </font>
    <font>
      <b/>
      <i/>
      <sz val="10"/>
      <color indexed="10"/>
      <name val="Arial"/>
      <family val="2"/>
    </font>
    <font>
      <b/>
      <u val="single"/>
      <sz val="10"/>
      <color indexed="10"/>
      <name val="Arial"/>
      <family val="2"/>
    </font>
    <font>
      <b/>
      <sz val="10"/>
      <color indexed="9"/>
      <name val="Arial"/>
      <family val="2"/>
    </font>
    <font>
      <b/>
      <sz val="12"/>
      <color indexed="9"/>
      <name val="Times New Roman"/>
      <family val="1"/>
    </font>
    <font>
      <sz val="12"/>
      <color indexed="9"/>
      <name val="Times New Roman"/>
      <family val="1"/>
    </font>
    <font>
      <sz val="10"/>
      <color indexed="9"/>
      <name val="Arial"/>
      <family val="2"/>
    </font>
    <font>
      <b/>
      <i/>
      <sz val="10"/>
      <name val="Arial"/>
      <family val="2"/>
    </font>
    <font>
      <sz val="22"/>
      <name val="Arial"/>
      <family val="2"/>
    </font>
    <font>
      <b/>
      <sz val="2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family val="2"/>
    </font>
    <font>
      <b/>
      <sz val="18"/>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sz val="10"/>
      <color rgb="FFFF0000"/>
      <name val="Arial"/>
      <family val="2"/>
    </font>
    <font>
      <sz val="8"/>
      <color rgb="FFFF0000"/>
      <name val="Arial"/>
      <family val="2"/>
    </font>
    <font>
      <b/>
      <sz val="18"/>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50"/>
        <bgColor indexed="64"/>
      </patternFill>
    </fill>
    <fill>
      <patternFill patternType="solid">
        <fgColor indexed="9"/>
        <bgColor indexed="64"/>
      </patternFill>
    </fill>
    <fill>
      <patternFill patternType="solid">
        <fgColor indexed="27"/>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tint="-0.24997000396251678"/>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62">
    <xf numFmtId="0" fontId="0" fillId="0" borderId="0" xfId="0" applyAlignment="1">
      <alignment/>
    </xf>
    <xf numFmtId="0" fontId="0" fillId="0" borderId="0" xfId="0" applyAlignment="1">
      <alignment horizontal="left"/>
    </xf>
    <xf numFmtId="0" fontId="0" fillId="0" borderId="0" xfId="0" applyAlignment="1">
      <alignment horizontal="center"/>
    </xf>
    <xf numFmtId="0" fontId="2"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Fill="1" applyAlignment="1">
      <alignment horizontal="left"/>
    </xf>
    <xf numFmtId="0" fontId="2" fillId="0" borderId="0" xfId="0" applyFont="1" applyAlignment="1">
      <alignment horizontal="left"/>
    </xf>
    <xf numFmtId="0" fontId="2" fillId="0" borderId="0" xfId="0" applyFont="1" applyFill="1" applyAlignment="1">
      <alignment horizontal="center"/>
    </xf>
    <xf numFmtId="0" fontId="0" fillId="0" borderId="0" xfId="0" applyFont="1" applyAlignment="1">
      <alignment horizontal="left"/>
    </xf>
    <xf numFmtId="0" fontId="0" fillId="0" borderId="0" xfId="0" applyFont="1" applyFill="1" applyAlignment="1">
      <alignment horizontal="center"/>
    </xf>
    <xf numFmtId="0" fontId="2" fillId="0" borderId="0" xfId="0" applyFont="1" applyFill="1" applyAlignment="1">
      <alignment/>
    </xf>
    <xf numFmtId="0" fontId="0" fillId="0" borderId="0" xfId="0" applyFont="1" applyFill="1" applyAlignment="1">
      <alignment/>
    </xf>
    <xf numFmtId="0" fontId="3" fillId="0" borderId="0" xfId="0" applyFont="1" applyFill="1" applyAlignment="1">
      <alignment horizontal="left"/>
    </xf>
    <xf numFmtId="0" fontId="2" fillId="0" borderId="0" xfId="0" applyFont="1" applyAlignment="1">
      <alignment horizontal="center"/>
    </xf>
    <xf numFmtId="49" fontId="0" fillId="0" borderId="0" xfId="0" applyNumberFormat="1" applyFont="1" applyAlignment="1">
      <alignment horizontal="left"/>
    </xf>
    <xf numFmtId="49" fontId="0" fillId="0" borderId="0" xfId="0" applyNumberFormat="1" applyAlignment="1">
      <alignment/>
    </xf>
    <xf numFmtId="0" fontId="6" fillId="33" borderId="0" xfId="0" applyFont="1" applyFill="1" applyAlignment="1">
      <alignment/>
    </xf>
    <xf numFmtId="0" fontId="2" fillId="33" borderId="0" xfId="0" applyFont="1" applyFill="1" applyAlignment="1">
      <alignment/>
    </xf>
    <xf numFmtId="0" fontId="2" fillId="33" borderId="0" xfId="0" applyFont="1" applyFill="1" applyAlignment="1">
      <alignment horizontal="center"/>
    </xf>
    <xf numFmtId="0" fontId="9" fillId="0" borderId="0" xfId="0" applyFont="1" applyAlignment="1">
      <alignment/>
    </xf>
    <xf numFmtId="0" fontId="0" fillId="0" borderId="0" xfId="0" applyAlignment="1">
      <alignment horizontal="right"/>
    </xf>
    <xf numFmtId="14" fontId="0" fillId="0" borderId="0" xfId="0" applyNumberFormat="1" applyAlignment="1">
      <alignment/>
    </xf>
    <xf numFmtId="0" fontId="10" fillId="0" borderId="0" xfId="0" applyFont="1" applyAlignment="1">
      <alignment/>
    </xf>
    <xf numFmtId="0" fontId="9" fillId="0" borderId="0" xfId="0" applyFont="1" applyAlignment="1">
      <alignment wrapText="1"/>
    </xf>
    <xf numFmtId="0" fontId="12" fillId="0" borderId="0" xfId="0" applyFont="1" applyAlignment="1">
      <alignment wrapText="1"/>
    </xf>
    <xf numFmtId="0" fontId="12" fillId="33" borderId="10" xfId="0" applyFont="1" applyFill="1" applyBorder="1" applyAlignment="1">
      <alignment wrapText="1"/>
    </xf>
    <xf numFmtId="0" fontId="11" fillId="34" borderId="10" xfId="0" applyFont="1" applyFill="1" applyBorder="1" applyAlignment="1">
      <alignment wrapText="1"/>
    </xf>
    <xf numFmtId="0" fontId="0" fillId="0" borderId="0" xfId="0" applyFont="1" applyAlignment="1">
      <alignment/>
    </xf>
    <xf numFmtId="0" fontId="11" fillId="0" borderId="0" xfId="0" applyFont="1" applyAlignment="1">
      <alignment wrapText="1"/>
    </xf>
    <xf numFmtId="0" fontId="11" fillId="0" borderId="0" xfId="0" applyFont="1" applyAlignment="1">
      <alignment horizontal="left" indent="15"/>
    </xf>
    <xf numFmtId="15" fontId="0" fillId="0" borderId="0" xfId="0" applyNumberFormat="1" applyFont="1" applyAlignment="1">
      <alignment/>
    </xf>
    <xf numFmtId="0" fontId="15" fillId="0" borderId="0" xfId="0" applyFont="1" applyAlignment="1">
      <alignment/>
    </xf>
    <xf numFmtId="0" fontId="15" fillId="0" borderId="0" xfId="0" applyFont="1" applyAlignment="1">
      <alignment wrapText="1"/>
    </xf>
    <xf numFmtId="172" fontId="2" fillId="0" borderId="0" xfId="0" applyNumberFormat="1" applyFont="1" applyAlignment="1">
      <alignment horizontal="left"/>
    </xf>
    <xf numFmtId="0" fontId="2" fillId="0" borderId="0" xfId="0" applyFont="1" applyBorder="1" applyAlignment="1">
      <alignment/>
    </xf>
    <xf numFmtId="172" fontId="0" fillId="0" borderId="0" xfId="0" applyNumberFormat="1" applyFont="1" applyAlignment="1">
      <alignment horizontal="center"/>
    </xf>
    <xf numFmtId="172"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horizontal="center"/>
    </xf>
    <xf numFmtId="49" fontId="0" fillId="0" borderId="0" xfId="0" applyNumberFormat="1" applyAlignment="1">
      <alignment horizontal="left"/>
    </xf>
    <xf numFmtId="0" fontId="0" fillId="33" borderId="0" xfId="0" applyFont="1" applyFill="1" applyAlignment="1">
      <alignment horizontal="center"/>
    </xf>
    <xf numFmtId="0" fontId="2" fillId="35" borderId="0" xfId="0" applyFont="1" applyFill="1" applyBorder="1" applyAlignment="1">
      <alignment horizontal="center"/>
    </xf>
    <xf numFmtId="0" fontId="2" fillId="36" borderId="0" xfId="0" applyFont="1" applyFill="1" applyBorder="1" applyAlignment="1">
      <alignment horizontal="center"/>
    </xf>
    <xf numFmtId="0" fontId="2" fillId="37" borderId="0" xfId="0" applyFont="1" applyFill="1" applyBorder="1" applyAlignment="1">
      <alignment horizontal="center"/>
    </xf>
    <xf numFmtId="0" fontId="0" fillId="0" borderId="0" xfId="0" applyFont="1" applyAlignment="1">
      <alignment/>
    </xf>
    <xf numFmtId="0" fontId="8"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177" fontId="0" fillId="0" borderId="11" xfId="0" applyNumberFormat="1" applyFont="1" applyFill="1" applyBorder="1" applyAlignment="1">
      <alignment horizontal="left"/>
    </xf>
    <xf numFmtId="0" fontId="0" fillId="0" borderId="0" xfId="0" applyFont="1" applyFill="1" applyBorder="1" applyAlignment="1">
      <alignment horizontal="left"/>
    </xf>
    <xf numFmtId="177" fontId="0" fillId="0" borderId="0" xfId="0" applyNumberFormat="1" applyFont="1" applyFill="1" applyBorder="1" applyAlignment="1">
      <alignment horizontal="left"/>
    </xf>
    <xf numFmtId="0" fontId="0" fillId="0" borderId="12" xfId="0" applyFont="1" applyFill="1" applyBorder="1" applyAlignment="1">
      <alignment horizontal="left"/>
    </xf>
    <xf numFmtId="0" fontId="0" fillId="0" borderId="0" xfId="0" applyFont="1" applyFill="1" applyBorder="1" applyAlignment="1">
      <alignment horizontal="center"/>
    </xf>
    <xf numFmtId="15" fontId="2" fillId="33" borderId="0" xfId="0" applyNumberFormat="1" applyFont="1" applyFill="1" applyAlignment="1">
      <alignment horizontal="left"/>
    </xf>
    <xf numFmtId="0" fontId="11" fillId="33" borderId="0" xfId="0" applyFont="1" applyFill="1" applyAlignment="1">
      <alignment/>
    </xf>
    <xf numFmtId="0" fontId="11" fillId="0" borderId="0" xfId="0" applyFont="1" applyFill="1" applyAlignment="1">
      <alignment/>
    </xf>
    <xf numFmtId="0" fontId="9" fillId="0" borderId="0" xfId="0" applyFont="1" applyFill="1" applyAlignment="1">
      <alignment/>
    </xf>
    <xf numFmtId="15" fontId="2" fillId="0" borderId="0" xfId="0" applyNumberFormat="1" applyFont="1" applyAlignment="1">
      <alignment horizontal="center"/>
    </xf>
    <xf numFmtId="15" fontId="2" fillId="38" borderId="0" xfId="0" applyNumberFormat="1" applyFont="1" applyFill="1" applyAlignment="1">
      <alignment horizontal="center"/>
    </xf>
    <xf numFmtId="0" fontId="0" fillId="38" borderId="0" xfId="0" applyFont="1" applyFill="1" applyAlignment="1">
      <alignment horizontal="center"/>
    </xf>
    <xf numFmtId="0" fontId="9" fillId="38" borderId="0" xfId="0" applyFont="1" applyFill="1" applyAlignment="1">
      <alignment/>
    </xf>
    <xf numFmtId="0" fontId="0" fillId="38" borderId="0" xfId="0" applyFont="1" applyFill="1" applyAlignment="1">
      <alignment/>
    </xf>
    <xf numFmtId="177" fontId="0" fillId="39" borderId="11" xfId="0" applyNumberFormat="1" applyFont="1" applyFill="1" applyBorder="1" applyAlignment="1">
      <alignment horizontal="left"/>
    </xf>
    <xf numFmtId="0" fontId="0" fillId="39" borderId="12" xfId="0" applyFont="1" applyFill="1" applyBorder="1" applyAlignment="1">
      <alignment horizontal="left"/>
    </xf>
    <xf numFmtId="49" fontId="0" fillId="0" borderId="0" xfId="0" applyNumberFormat="1" applyFont="1" applyAlignment="1">
      <alignment horizontal="center"/>
    </xf>
    <xf numFmtId="49" fontId="0" fillId="0" borderId="0" xfId="0" applyNumberFormat="1" applyAlignment="1">
      <alignment horizontal="center"/>
    </xf>
    <xf numFmtId="0" fontId="2" fillId="0" borderId="0" xfId="0" applyFont="1" applyFill="1" applyBorder="1" applyAlignment="1">
      <alignment/>
    </xf>
    <xf numFmtId="0" fontId="0" fillId="33" borderId="12" xfId="0" applyFont="1" applyFill="1" applyBorder="1" applyAlignment="1">
      <alignment horizontal="left"/>
    </xf>
    <xf numFmtId="0" fontId="0" fillId="33" borderId="13" xfId="0" applyFont="1" applyFill="1" applyBorder="1" applyAlignment="1">
      <alignment/>
    </xf>
    <xf numFmtId="177" fontId="0" fillId="33" borderId="11" xfId="0" applyNumberFormat="1" applyFont="1" applyFill="1" applyBorder="1" applyAlignment="1">
      <alignment horizontal="left"/>
    </xf>
    <xf numFmtId="177" fontId="0" fillId="35" borderId="11" xfId="0" applyNumberFormat="1" applyFont="1" applyFill="1" applyBorder="1" applyAlignment="1">
      <alignment horizontal="left"/>
    </xf>
    <xf numFmtId="0" fontId="0" fillId="35" borderId="12" xfId="0" applyFont="1" applyFill="1" applyBorder="1" applyAlignment="1">
      <alignment horizontal="left"/>
    </xf>
    <xf numFmtId="0" fontId="0" fillId="35" borderId="13" xfId="0" applyFont="1" applyFill="1" applyBorder="1" applyAlignment="1">
      <alignment/>
    </xf>
    <xf numFmtId="177" fontId="0" fillId="40" borderId="11" xfId="0" applyNumberFormat="1" applyFont="1" applyFill="1" applyBorder="1" applyAlignment="1">
      <alignment horizontal="left"/>
    </xf>
    <xf numFmtId="0" fontId="0" fillId="40" borderId="12" xfId="0" applyFont="1" applyFill="1" applyBorder="1" applyAlignment="1">
      <alignment horizontal="left"/>
    </xf>
    <xf numFmtId="0" fontId="2" fillId="0" borderId="0" xfId="0" applyNumberFormat="1" applyFont="1" applyAlignment="1">
      <alignment horizontal="left"/>
    </xf>
    <xf numFmtId="172" fontId="2" fillId="0" borderId="0" xfId="0" applyNumberFormat="1" applyFont="1" applyAlignment="1" applyProtection="1">
      <alignment horizontal="left"/>
      <protection/>
    </xf>
    <xf numFmtId="0" fontId="2" fillId="0" borderId="0" xfId="0" applyNumberFormat="1" applyFont="1" applyAlignment="1" applyProtection="1">
      <alignment horizontal="left"/>
      <protection/>
    </xf>
    <xf numFmtId="0" fontId="2" fillId="0" borderId="0" xfId="0" applyFont="1" applyAlignment="1" applyProtection="1">
      <alignment horizontal="left"/>
      <protection/>
    </xf>
    <xf numFmtId="0" fontId="2" fillId="0" borderId="0" xfId="0" applyFont="1" applyAlignment="1" applyProtection="1">
      <alignment horizontal="center"/>
      <protection locked="0"/>
    </xf>
    <xf numFmtId="0" fontId="2" fillId="0" borderId="0" xfId="0" applyFont="1" applyAlignment="1" applyProtection="1">
      <alignment horizontal="center"/>
      <protection/>
    </xf>
    <xf numFmtId="1" fontId="2" fillId="0" borderId="0" xfId="0" applyNumberFormat="1" applyFont="1" applyAlignment="1" applyProtection="1">
      <alignment horizontal="center"/>
      <protection/>
    </xf>
    <xf numFmtId="0" fontId="6" fillId="0" borderId="0" xfId="0" applyFont="1" applyAlignment="1">
      <alignment horizontal="left"/>
    </xf>
    <xf numFmtId="0" fontId="2" fillId="0" borderId="0" xfId="0" applyNumberFormat="1" applyFont="1" applyAlignment="1">
      <alignment horizontal="center"/>
    </xf>
    <xf numFmtId="0" fontId="0" fillId="0" borderId="0" xfId="0" applyNumberFormat="1" applyFont="1" applyAlignment="1">
      <alignment horizontal="center"/>
    </xf>
    <xf numFmtId="0" fontId="0" fillId="0" borderId="0" xfId="0" applyFont="1" applyAlignment="1" applyProtection="1">
      <alignment horizontal="center"/>
      <protection/>
    </xf>
    <xf numFmtId="16" fontId="0" fillId="0" borderId="0" xfId="0" applyNumberFormat="1" applyFont="1" applyAlignment="1">
      <alignment horizontal="left"/>
    </xf>
    <xf numFmtId="0" fontId="0" fillId="0" borderId="0" xfId="0" applyNumberFormat="1" applyAlignment="1">
      <alignment horizontal="center"/>
    </xf>
    <xf numFmtId="0" fontId="0" fillId="0" borderId="14" xfId="0" applyBorder="1" applyAlignment="1">
      <alignment horizontal="center"/>
    </xf>
    <xf numFmtId="0" fontId="0" fillId="33" borderId="0" xfId="0" applyFill="1" applyAlignment="1">
      <alignment/>
    </xf>
    <xf numFmtId="0" fontId="0" fillId="33" borderId="0" xfId="0" applyFill="1" applyAlignment="1">
      <alignment horizontal="center"/>
    </xf>
    <xf numFmtId="0" fontId="6" fillId="0" borderId="0" xfId="0" applyFont="1" applyAlignment="1">
      <alignment/>
    </xf>
    <xf numFmtId="0" fontId="17" fillId="0" borderId="0" xfId="0" applyFont="1" applyAlignment="1">
      <alignment horizontal="right"/>
    </xf>
    <xf numFmtId="0" fontId="17" fillId="0" borderId="0" xfId="0" applyFont="1" applyAlignment="1">
      <alignment/>
    </xf>
    <xf numFmtId="49" fontId="17" fillId="0" borderId="0" xfId="0" applyNumberFormat="1" applyFont="1" applyAlignment="1">
      <alignment/>
    </xf>
    <xf numFmtId="0" fontId="17" fillId="0" borderId="0" xfId="0" applyFont="1" applyAlignment="1">
      <alignment horizontal="left"/>
    </xf>
    <xf numFmtId="0" fontId="17" fillId="0" borderId="0" xfId="0" applyFont="1" applyAlignment="1">
      <alignment/>
    </xf>
    <xf numFmtId="0" fontId="17" fillId="0" borderId="0" xfId="0" applyFont="1" applyAlignment="1">
      <alignment horizontal="center"/>
    </xf>
    <xf numFmtId="49" fontId="17" fillId="0" borderId="0" xfId="0" applyNumberFormat="1" applyFont="1" applyAlignment="1">
      <alignment horizontal="center"/>
    </xf>
    <xf numFmtId="49" fontId="17" fillId="0" borderId="0" xfId="0" applyNumberFormat="1" applyFont="1" applyAlignment="1">
      <alignment horizontal="left"/>
    </xf>
    <xf numFmtId="0" fontId="17" fillId="0" borderId="0" xfId="0" applyFont="1" applyFill="1" applyAlignment="1">
      <alignment horizontal="right"/>
    </xf>
    <xf numFmtId="0" fontId="17" fillId="0" borderId="0" xfId="0" applyFont="1" applyFill="1" applyAlignment="1">
      <alignment/>
    </xf>
    <xf numFmtId="49" fontId="17" fillId="0" borderId="0" xfId="0" applyNumberFormat="1" applyFont="1" applyFill="1" applyAlignment="1">
      <alignment horizontal="center"/>
    </xf>
    <xf numFmtId="49" fontId="17" fillId="0" borderId="0" xfId="0" applyNumberFormat="1" applyFont="1" applyFill="1" applyAlignment="1">
      <alignment horizontal="left"/>
    </xf>
    <xf numFmtId="0" fontId="17" fillId="0" borderId="0" xfId="0" applyFont="1" applyFill="1" applyAlignment="1">
      <alignment/>
    </xf>
    <xf numFmtId="0" fontId="17" fillId="0" borderId="0" xfId="0" applyFont="1" applyFill="1" applyAlignment="1">
      <alignment horizontal="left"/>
    </xf>
    <xf numFmtId="49" fontId="16" fillId="0" borderId="0" xfId="0" applyNumberFormat="1" applyFont="1" applyFill="1" applyAlignment="1">
      <alignment horizontal="center"/>
    </xf>
    <xf numFmtId="0" fontId="16" fillId="0" borderId="0" xfId="0" applyFont="1" applyFill="1" applyAlignment="1">
      <alignment/>
    </xf>
    <xf numFmtId="49" fontId="1" fillId="0" borderId="0" xfId="0" applyNumberFormat="1" applyFont="1" applyFill="1" applyAlignment="1">
      <alignment horizontal="center"/>
    </xf>
    <xf numFmtId="49" fontId="1" fillId="0" borderId="0" xfId="0" applyNumberFormat="1"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left"/>
    </xf>
    <xf numFmtId="172" fontId="2" fillId="0" borderId="0" xfId="0" applyNumberFormat="1" applyFont="1" applyFill="1" applyAlignment="1">
      <alignment horizontal="center"/>
    </xf>
    <xf numFmtId="49" fontId="0" fillId="0" borderId="0" xfId="0" applyNumberFormat="1" applyFont="1" applyFill="1" applyAlignment="1">
      <alignment horizontal="center"/>
    </xf>
    <xf numFmtId="0" fontId="0" fillId="0" borderId="0" xfId="0" applyNumberFormat="1" applyFont="1" applyFill="1" applyAlignment="1">
      <alignment horizontal="right"/>
    </xf>
    <xf numFmtId="1" fontId="0" fillId="0" borderId="0" xfId="0" applyNumberFormat="1" applyFont="1" applyFill="1" applyAlignment="1">
      <alignment horizontal="left"/>
    </xf>
    <xf numFmtId="172" fontId="0" fillId="0" borderId="0" xfId="0" applyNumberFormat="1" applyFont="1" applyFill="1" applyAlignment="1">
      <alignment horizontal="center"/>
    </xf>
    <xf numFmtId="49" fontId="16" fillId="0" borderId="0" xfId="0" applyNumberFormat="1" applyFont="1" applyFill="1" applyAlignment="1">
      <alignment horizontal="left"/>
    </xf>
    <xf numFmtId="0" fontId="2" fillId="0" borderId="0" xfId="0" applyFont="1" applyFill="1" applyBorder="1" applyAlignment="1">
      <alignment horizontal="left"/>
    </xf>
    <xf numFmtId="0" fontId="18" fillId="0" borderId="0" xfId="0" applyFont="1" applyAlignment="1">
      <alignment horizontal="left"/>
    </xf>
    <xf numFmtId="172" fontId="6" fillId="0" borderId="0" xfId="0" applyNumberFormat="1" applyFont="1" applyFill="1" applyAlignment="1">
      <alignment horizontal="center"/>
    </xf>
    <xf numFmtId="0" fontId="0" fillId="0" borderId="0" xfId="0" applyAlignment="1">
      <alignment/>
    </xf>
    <xf numFmtId="49"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center"/>
    </xf>
    <xf numFmtId="0" fontId="6" fillId="0" borderId="0" xfId="0" applyFont="1" applyFill="1" applyAlignment="1">
      <alignment horizontal="left"/>
    </xf>
    <xf numFmtId="0" fontId="0" fillId="0" borderId="0" xfId="0" applyFill="1" applyAlignment="1">
      <alignment/>
    </xf>
    <xf numFmtId="49" fontId="0" fillId="0" borderId="0" xfId="0" applyNumberFormat="1" applyFont="1" applyFill="1" applyAlignment="1">
      <alignment horizontal="left"/>
    </xf>
    <xf numFmtId="16" fontId="19" fillId="0" borderId="0" xfId="0" applyNumberFormat="1" applyFont="1" applyFill="1" applyAlignment="1">
      <alignment horizontal="left"/>
    </xf>
    <xf numFmtId="0" fontId="6" fillId="0" borderId="0" xfId="0" applyFont="1" applyFill="1" applyAlignment="1">
      <alignment/>
    </xf>
    <xf numFmtId="172" fontId="6" fillId="0" borderId="0" xfId="0" applyNumberFormat="1" applyFont="1" applyAlignment="1">
      <alignment horizontal="center"/>
    </xf>
    <xf numFmtId="16" fontId="6" fillId="0" borderId="0" xfId="0" applyNumberFormat="1" applyFont="1" applyFill="1" applyAlignment="1">
      <alignment horizontal="left"/>
    </xf>
    <xf numFmtId="0" fontId="6" fillId="0" borderId="0" xfId="0" applyFont="1" applyAlignment="1">
      <alignment horizontal="center"/>
    </xf>
    <xf numFmtId="0" fontId="6" fillId="0" borderId="0" xfId="0" applyFont="1" applyFill="1" applyBorder="1" applyAlignment="1">
      <alignment/>
    </xf>
    <xf numFmtId="49" fontId="6" fillId="0" borderId="0" xfId="0" applyNumberFormat="1" applyFont="1" applyFill="1" applyAlignment="1" applyProtection="1">
      <alignment horizontal="center"/>
      <protection/>
    </xf>
    <xf numFmtId="16" fontId="6" fillId="0" borderId="0" xfId="0" applyNumberFormat="1" applyFont="1" applyAlignment="1">
      <alignment horizontal="center"/>
    </xf>
    <xf numFmtId="16" fontId="20" fillId="0" borderId="0" xfId="0" applyNumberFormat="1" applyFont="1" applyFill="1" applyAlignment="1">
      <alignment horizontal="left"/>
    </xf>
    <xf numFmtId="0" fontId="21" fillId="0" borderId="0" xfId="0" applyFont="1" applyAlignment="1">
      <alignment/>
    </xf>
    <xf numFmtId="0" fontId="8" fillId="0" borderId="0" xfId="0" applyFont="1" applyFill="1" applyAlignment="1">
      <alignment horizontal="left"/>
    </xf>
    <xf numFmtId="49" fontId="1" fillId="0" borderId="0" xfId="0" applyNumberFormat="1" applyFont="1" applyFill="1" applyAlignment="1" applyProtection="1">
      <alignment horizontal="center"/>
      <protection/>
    </xf>
    <xf numFmtId="0" fontId="22" fillId="0" borderId="0" xfId="0" applyFont="1" applyAlignment="1">
      <alignment/>
    </xf>
    <xf numFmtId="15" fontId="20" fillId="0" borderId="0" xfId="0" applyNumberFormat="1" applyFont="1" applyAlignment="1">
      <alignment horizontal="center"/>
    </xf>
    <xf numFmtId="49" fontId="1" fillId="0" borderId="0" xfId="0" applyNumberFormat="1" applyFont="1" applyAlignment="1" applyProtection="1">
      <alignment horizontal="center"/>
      <protection/>
    </xf>
    <xf numFmtId="0" fontId="6" fillId="0" borderId="0" xfId="0" applyNumberFormat="1" applyFont="1" applyFill="1" applyAlignment="1">
      <alignment horizontal="right"/>
    </xf>
    <xf numFmtId="16" fontId="6" fillId="0" borderId="0" xfId="0" applyNumberFormat="1" applyFont="1" applyFill="1" applyAlignment="1">
      <alignment/>
    </xf>
    <xf numFmtId="0" fontId="6" fillId="0" borderId="0" xfId="0" applyNumberFormat="1" applyFont="1" applyFill="1" applyAlignment="1">
      <alignment/>
    </xf>
    <xf numFmtId="0" fontId="6" fillId="0" borderId="0" xfId="0" applyNumberFormat="1" applyFont="1" applyFill="1" applyAlignment="1">
      <alignment horizontal="center"/>
    </xf>
    <xf numFmtId="15" fontId="23" fillId="0" borderId="0" xfId="0" applyNumberFormat="1" applyFont="1" applyAlignment="1">
      <alignment horizontal="center"/>
    </xf>
    <xf numFmtId="1" fontId="6" fillId="0" borderId="0" xfId="0" applyNumberFormat="1" applyFont="1" applyFill="1" applyAlignment="1">
      <alignment horizontal="left"/>
    </xf>
    <xf numFmtId="49" fontId="0" fillId="0" borderId="0" xfId="0" applyNumberFormat="1" applyFill="1" applyAlignment="1">
      <alignment horizontal="center"/>
    </xf>
    <xf numFmtId="49" fontId="0" fillId="0" borderId="0" xfId="0" applyNumberFormat="1" applyFill="1" applyAlignment="1">
      <alignment horizontal="left"/>
    </xf>
    <xf numFmtId="0" fontId="0" fillId="0" borderId="0" xfId="0" applyFill="1" applyAlignment="1">
      <alignment horizontal="left"/>
    </xf>
    <xf numFmtId="0" fontId="0" fillId="0" borderId="0" xfId="0" applyNumberFormat="1" applyFont="1" applyFill="1" applyAlignment="1">
      <alignment/>
    </xf>
    <xf numFmtId="0" fontId="0" fillId="0" borderId="0" xfId="0" applyFill="1" applyAlignment="1">
      <alignment horizontal="right"/>
    </xf>
    <xf numFmtId="0" fontId="0" fillId="0" borderId="0" xfId="0" applyNumberFormat="1" applyFont="1" applyAlignment="1">
      <alignment/>
    </xf>
    <xf numFmtId="0" fontId="2" fillId="0" borderId="0" xfId="0" applyFont="1" applyAlignment="1">
      <alignment/>
    </xf>
    <xf numFmtId="0" fontId="2" fillId="0" borderId="0" xfId="0" applyFont="1" applyAlignment="1">
      <alignment horizontal="right"/>
    </xf>
    <xf numFmtId="0" fontId="0" fillId="41" borderId="15" xfId="0" applyFill="1" applyBorder="1" applyAlignment="1">
      <alignment horizontal="center"/>
    </xf>
    <xf numFmtId="0" fontId="0" fillId="41" borderId="16" xfId="0" applyFont="1" applyFill="1" applyBorder="1" applyAlignment="1">
      <alignment horizontal="left"/>
    </xf>
    <xf numFmtId="49" fontId="16" fillId="41" borderId="16" xfId="0" applyNumberFormat="1" applyFont="1" applyFill="1" applyBorder="1" applyAlignment="1">
      <alignment horizontal="center"/>
    </xf>
    <xf numFmtId="49" fontId="16" fillId="41" borderId="16" xfId="0" applyNumberFormat="1" applyFont="1" applyFill="1" applyBorder="1" applyAlignment="1">
      <alignment horizontal="left"/>
    </xf>
    <xf numFmtId="0" fontId="0" fillId="41" borderId="16" xfId="0" applyFill="1" applyBorder="1" applyAlignment="1">
      <alignment horizontal="center"/>
    </xf>
    <xf numFmtId="0" fontId="16" fillId="41" borderId="16" xfId="0" applyFont="1" applyFill="1" applyBorder="1" applyAlignment="1">
      <alignment horizontal="left"/>
    </xf>
    <xf numFmtId="172" fontId="0" fillId="41" borderId="16" xfId="0" applyNumberFormat="1" applyFont="1" applyFill="1" applyBorder="1" applyAlignment="1">
      <alignment horizontal="center"/>
    </xf>
    <xf numFmtId="172" fontId="0" fillId="41" borderId="17" xfId="0" applyNumberFormat="1" applyFont="1" applyFill="1" applyBorder="1" applyAlignment="1">
      <alignment horizontal="center"/>
    </xf>
    <xf numFmtId="0" fontId="0" fillId="41" borderId="18" xfId="0" applyFont="1" applyFill="1" applyBorder="1" applyAlignment="1">
      <alignment/>
    </xf>
    <xf numFmtId="49" fontId="16" fillId="41" borderId="18" xfId="0" applyNumberFormat="1" applyFont="1" applyFill="1" applyBorder="1" applyAlignment="1">
      <alignment horizontal="center"/>
    </xf>
    <xf numFmtId="49" fontId="2" fillId="41" borderId="18" xfId="0" applyNumberFormat="1" applyFont="1" applyFill="1" applyBorder="1" applyAlignment="1">
      <alignment horizontal="left"/>
    </xf>
    <xf numFmtId="172" fontId="0" fillId="41" borderId="18" xfId="0" applyNumberFormat="1" applyFont="1" applyFill="1" applyBorder="1" applyAlignment="1">
      <alignment horizontal="center"/>
    </xf>
    <xf numFmtId="0" fontId="0" fillId="41" borderId="18" xfId="0" applyFont="1" applyFill="1" applyBorder="1" applyAlignment="1">
      <alignment horizontal="left"/>
    </xf>
    <xf numFmtId="0" fontId="16" fillId="41" borderId="18" xfId="0" applyFont="1" applyFill="1" applyBorder="1" applyAlignment="1">
      <alignment horizontal="left"/>
    </xf>
    <xf numFmtId="0" fontId="0" fillId="41" borderId="0" xfId="0" applyFont="1" applyFill="1" applyBorder="1" applyAlignment="1">
      <alignment horizontal="left"/>
    </xf>
    <xf numFmtId="172" fontId="6" fillId="33" borderId="0" xfId="0" applyNumberFormat="1" applyFont="1" applyFill="1" applyAlignment="1">
      <alignment horizontal="left"/>
    </xf>
    <xf numFmtId="172" fontId="0" fillId="0" borderId="0" xfId="0" applyNumberFormat="1" applyFont="1" applyAlignment="1">
      <alignment horizontal="left"/>
    </xf>
    <xf numFmtId="0" fontId="0" fillId="0" borderId="0" xfId="0" applyNumberFormat="1" applyFont="1" applyAlignment="1">
      <alignment horizontal="right"/>
    </xf>
    <xf numFmtId="0" fontId="0" fillId="40" borderId="13" xfId="0" applyFont="1" applyFill="1" applyBorder="1" applyAlignment="1">
      <alignment/>
    </xf>
    <xf numFmtId="49" fontId="16" fillId="41" borderId="0" xfId="0" applyNumberFormat="1" applyFont="1" applyFill="1" applyBorder="1" applyAlignment="1">
      <alignment horizontal="center"/>
    </xf>
    <xf numFmtId="0" fontId="16" fillId="41" borderId="0" xfId="0" applyFont="1" applyFill="1" applyBorder="1" applyAlignment="1">
      <alignment horizontal="left"/>
    </xf>
    <xf numFmtId="172" fontId="0" fillId="41" borderId="0" xfId="0" applyNumberFormat="1" applyFont="1" applyFill="1" applyBorder="1" applyAlignment="1">
      <alignment horizontal="center"/>
    </xf>
    <xf numFmtId="0" fontId="0" fillId="41" borderId="0" xfId="0" applyFont="1" applyFill="1" applyBorder="1" applyAlignment="1">
      <alignment/>
    </xf>
    <xf numFmtId="49" fontId="2" fillId="41" borderId="0" xfId="0" applyNumberFormat="1" applyFont="1" applyFill="1" applyBorder="1" applyAlignment="1">
      <alignment horizontal="left"/>
    </xf>
    <xf numFmtId="0" fontId="0" fillId="41" borderId="16" xfId="0" applyFont="1" applyFill="1" applyBorder="1" applyAlignment="1">
      <alignment/>
    </xf>
    <xf numFmtId="172" fontId="0" fillId="41" borderId="19" xfId="0" applyNumberFormat="1" applyFont="1" applyFill="1" applyBorder="1" applyAlignment="1">
      <alignment horizontal="center"/>
    </xf>
    <xf numFmtId="16" fontId="9" fillId="0" borderId="0" xfId="0" applyNumberFormat="1" applyFont="1" applyAlignment="1">
      <alignment/>
    </xf>
    <xf numFmtId="0" fontId="6" fillId="33" borderId="0" xfId="0" applyFont="1" applyFill="1" applyAlignment="1">
      <alignment horizontal="left"/>
    </xf>
    <xf numFmtId="0" fontId="6" fillId="33" borderId="0" xfId="0" applyFont="1" applyFill="1" applyAlignment="1">
      <alignment horizontal="center"/>
    </xf>
    <xf numFmtId="0" fontId="0" fillId="0" borderId="0" xfId="0" applyNumberFormat="1" applyFont="1" applyAlignment="1">
      <alignment horizontal="left"/>
    </xf>
    <xf numFmtId="0" fontId="7" fillId="0" borderId="0" xfId="0" applyNumberFormat="1" applyFont="1" applyFill="1" applyAlignment="1">
      <alignment horizontal="left"/>
    </xf>
    <xf numFmtId="0" fontId="3" fillId="0" borderId="0" xfId="0" applyNumberFormat="1" applyFont="1" applyFill="1" applyAlignment="1">
      <alignment horizontal="left"/>
    </xf>
    <xf numFmtId="0" fontId="0" fillId="0" borderId="0" xfId="0" applyNumberFormat="1" applyAlignment="1">
      <alignment horizontal="right"/>
    </xf>
    <xf numFmtId="49" fontId="6" fillId="33" borderId="0" xfId="0" applyNumberFormat="1" applyFont="1" applyFill="1" applyAlignment="1">
      <alignment horizontal="center"/>
    </xf>
    <xf numFmtId="0" fontId="2" fillId="0" borderId="20" xfId="0" applyFont="1" applyBorder="1" applyAlignment="1">
      <alignment horizontal="left"/>
    </xf>
    <xf numFmtId="0" fontId="63" fillId="0" borderId="0" xfId="0" applyFont="1" applyAlignment="1">
      <alignment/>
    </xf>
    <xf numFmtId="0" fontId="64" fillId="0" borderId="0" xfId="0" applyFont="1" applyAlignment="1">
      <alignment horizontal="center"/>
    </xf>
    <xf numFmtId="0" fontId="64" fillId="0" borderId="0" xfId="0" applyFont="1" applyAlignment="1">
      <alignment/>
    </xf>
    <xf numFmtId="0" fontId="64" fillId="0" borderId="0" xfId="0" applyFont="1" applyFill="1" applyAlignment="1">
      <alignment/>
    </xf>
    <xf numFmtId="0" fontId="63" fillId="0" borderId="0" xfId="0" applyFont="1" applyAlignment="1">
      <alignment horizontal="center"/>
    </xf>
    <xf numFmtId="0" fontId="63" fillId="0" borderId="0" xfId="0" applyFont="1" applyFill="1" applyAlignment="1">
      <alignment/>
    </xf>
    <xf numFmtId="0" fontId="64" fillId="0" borderId="0" xfId="0" applyFont="1" applyAlignment="1">
      <alignment horizontal="left"/>
    </xf>
    <xf numFmtId="0" fontId="64" fillId="0" borderId="0" xfId="0" applyFont="1" applyFill="1" applyAlignment="1">
      <alignment horizontal="left"/>
    </xf>
    <xf numFmtId="0" fontId="64" fillId="0" borderId="0" xfId="0" applyFont="1" applyAlignment="1">
      <alignment/>
    </xf>
    <xf numFmtId="0" fontId="63" fillId="0" borderId="0" xfId="0" applyFont="1" applyFill="1" applyBorder="1" applyAlignment="1">
      <alignment horizontal="center"/>
    </xf>
    <xf numFmtId="0" fontId="64" fillId="0" borderId="0" xfId="0" applyFont="1" applyFill="1" applyAlignment="1">
      <alignment horizontal="center"/>
    </xf>
    <xf numFmtId="0" fontId="64" fillId="0" borderId="0" xfId="0" applyFont="1" applyFill="1" applyBorder="1" applyAlignment="1">
      <alignment/>
    </xf>
    <xf numFmtId="0" fontId="64" fillId="0" borderId="0" xfId="0" applyFont="1" applyFill="1" applyBorder="1" applyAlignment="1">
      <alignment horizontal="left"/>
    </xf>
    <xf numFmtId="177" fontId="64" fillId="0" borderId="0" xfId="0" applyNumberFormat="1" applyFont="1" applyFill="1" applyBorder="1" applyAlignment="1">
      <alignment horizontal="left"/>
    </xf>
    <xf numFmtId="16" fontId="64" fillId="0" borderId="0" xfId="0" applyNumberFormat="1" applyFont="1" applyFill="1" applyAlignment="1">
      <alignment/>
    </xf>
    <xf numFmtId="16" fontId="64" fillId="0" borderId="0" xfId="0" applyNumberFormat="1" applyFont="1" applyFill="1" applyBorder="1" applyAlignment="1">
      <alignment/>
    </xf>
    <xf numFmtId="0" fontId="64" fillId="0" borderId="0" xfId="0" applyFont="1" applyBorder="1" applyAlignment="1">
      <alignment/>
    </xf>
    <xf numFmtId="0" fontId="63" fillId="0" borderId="0" xfId="0" applyFont="1" applyFill="1" applyAlignment="1">
      <alignment horizontal="center"/>
    </xf>
    <xf numFmtId="0" fontId="64" fillId="0" borderId="11" xfId="0" applyFont="1" applyBorder="1" applyAlignment="1">
      <alignment/>
    </xf>
    <xf numFmtId="0" fontId="65" fillId="0" borderId="0" xfId="0" applyFont="1" applyBorder="1" applyAlignment="1">
      <alignment/>
    </xf>
    <xf numFmtId="0" fontId="64" fillId="0" borderId="12" xfId="0" applyFont="1" applyBorder="1" applyAlignment="1">
      <alignment/>
    </xf>
    <xf numFmtId="0" fontId="64" fillId="0" borderId="13" xfId="0" applyFont="1" applyBorder="1" applyAlignment="1">
      <alignment/>
    </xf>
    <xf numFmtId="0" fontId="63" fillId="0" borderId="0" xfId="0" applyFont="1" applyBorder="1" applyAlignment="1">
      <alignment/>
    </xf>
    <xf numFmtId="16" fontId="64" fillId="0" borderId="0" xfId="0" applyNumberFormat="1" applyFont="1" applyAlignment="1">
      <alignment horizontal="center"/>
    </xf>
    <xf numFmtId="0" fontId="64" fillId="33" borderId="0" xfId="0" applyFont="1" applyFill="1" applyAlignment="1">
      <alignment/>
    </xf>
    <xf numFmtId="0" fontId="61" fillId="0" borderId="0" xfId="0" applyFont="1" applyAlignment="1">
      <alignment/>
    </xf>
    <xf numFmtId="0" fontId="9" fillId="42" borderId="10" xfId="0" applyFont="1" applyFill="1" applyBorder="1" applyAlignment="1">
      <alignment wrapText="1"/>
    </xf>
    <xf numFmtId="16" fontId="64" fillId="0" borderId="0" xfId="0" applyNumberFormat="1" applyFont="1" applyAlignment="1">
      <alignment horizontal="left"/>
    </xf>
    <xf numFmtId="3" fontId="0" fillId="0" borderId="0" xfId="0" applyNumberFormat="1" applyFont="1" applyAlignment="1" applyProtection="1">
      <alignment horizontal="center"/>
      <protection/>
    </xf>
    <xf numFmtId="177" fontId="0" fillId="43" borderId="11" xfId="0" applyNumberFormat="1" applyFont="1" applyFill="1" applyBorder="1" applyAlignment="1">
      <alignment horizontal="left"/>
    </xf>
    <xf numFmtId="176" fontId="2" fillId="0" borderId="0" xfId="0" applyNumberFormat="1" applyFont="1" applyBorder="1" applyAlignment="1">
      <alignment horizontal="left"/>
    </xf>
    <xf numFmtId="49" fontId="0" fillId="42" borderId="13" xfId="0" applyNumberFormat="1" applyFont="1" applyFill="1" applyBorder="1" applyAlignment="1">
      <alignment/>
    </xf>
    <xf numFmtId="0" fontId="0" fillId="42" borderId="13" xfId="0" applyFont="1" applyFill="1" applyBorder="1" applyAlignment="1">
      <alignment/>
    </xf>
    <xf numFmtId="16" fontId="0" fillId="42" borderId="13" xfId="0" applyNumberFormat="1" applyFont="1" applyFill="1" applyBorder="1" applyAlignment="1">
      <alignment/>
    </xf>
    <xf numFmtId="16" fontId="2" fillId="0" borderId="0" xfId="0" applyNumberFormat="1" applyFont="1" applyAlignment="1">
      <alignment horizontal="left"/>
    </xf>
    <xf numFmtId="172" fontId="0" fillId="44" borderId="21" xfId="0" applyNumberFormat="1" applyFill="1" applyBorder="1" applyAlignment="1">
      <alignment/>
    </xf>
    <xf numFmtId="0" fontId="0" fillId="44" borderId="22" xfId="0" applyFill="1" applyBorder="1" applyAlignment="1">
      <alignment/>
    </xf>
    <xf numFmtId="0" fontId="0" fillId="44" borderId="23" xfId="0" applyFill="1" applyBorder="1" applyAlignment="1">
      <alignment/>
    </xf>
    <xf numFmtId="0" fontId="0" fillId="44" borderId="24" xfId="0" applyFill="1" applyBorder="1" applyAlignment="1">
      <alignment horizontal="left"/>
    </xf>
    <xf numFmtId="172" fontId="0" fillId="44" borderId="14" xfId="0" applyNumberFormat="1" applyFill="1" applyBorder="1" applyAlignment="1">
      <alignment horizontal="left"/>
    </xf>
    <xf numFmtId="0" fontId="0" fillId="44" borderId="14" xfId="0" applyFill="1" applyBorder="1" applyAlignment="1">
      <alignment horizontal="left"/>
    </xf>
    <xf numFmtId="172" fontId="0" fillId="44" borderId="25" xfId="0" applyNumberFormat="1" applyFill="1" applyBorder="1" applyAlignment="1">
      <alignment horizontal="left"/>
    </xf>
    <xf numFmtId="172" fontId="0" fillId="44" borderId="24" xfId="0" applyNumberFormat="1" applyFont="1" applyFill="1" applyBorder="1" applyAlignment="1">
      <alignment horizontal="left"/>
    </xf>
    <xf numFmtId="0" fontId="0" fillId="44" borderId="14" xfId="0" applyFont="1" applyFill="1" applyBorder="1" applyAlignment="1">
      <alignment horizontal="left"/>
    </xf>
    <xf numFmtId="172" fontId="0" fillId="44" borderId="14" xfId="0" applyNumberFormat="1" applyFont="1" applyFill="1" applyBorder="1" applyAlignment="1">
      <alignment horizontal="left"/>
    </xf>
    <xf numFmtId="0" fontId="0" fillId="44" borderId="25" xfId="0" applyFont="1" applyFill="1" applyBorder="1" applyAlignment="1">
      <alignment horizontal="left"/>
    </xf>
    <xf numFmtId="172" fontId="0" fillId="44" borderId="24" xfId="0" applyNumberFormat="1" applyFill="1" applyBorder="1" applyAlignment="1">
      <alignment/>
    </xf>
    <xf numFmtId="0" fontId="0" fillId="44" borderId="14" xfId="0" applyFill="1" applyBorder="1" applyAlignment="1">
      <alignment/>
    </xf>
    <xf numFmtId="172" fontId="0" fillId="44" borderId="14" xfId="0" applyNumberFormat="1" applyFill="1" applyBorder="1" applyAlignment="1">
      <alignment/>
    </xf>
    <xf numFmtId="172" fontId="0" fillId="44" borderId="25" xfId="0" applyNumberFormat="1" applyFill="1" applyBorder="1" applyAlignment="1">
      <alignment/>
    </xf>
    <xf numFmtId="0" fontId="0" fillId="44" borderId="26" xfId="0" applyFont="1" applyFill="1" applyBorder="1" applyAlignment="1">
      <alignment horizontal="left"/>
    </xf>
    <xf numFmtId="172" fontId="0" fillId="44" borderId="27" xfId="0" applyNumberFormat="1" applyFont="1" applyFill="1" applyBorder="1" applyAlignment="1">
      <alignment horizontal="left"/>
    </xf>
    <xf numFmtId="0" fontId="0" fillId="44" borderId="27" xfId="0" applyFont="1" applyFill="1" applyBorder="1" applyAlignment="1">
      <alignment horizontal="left"/>
    </xf>
    <xf numFmtId="0" fontId="0" fillId="44" borderId="28" xfId="0" applyFont="1" applyFill="1" applyBorder="1" applyAlignment="1">
      <alignment horizontal="left"/>
    </xf>
    <xf numFmtId="0" fontId="0" fillId="30" borderId="21" xfId="0" applyFill="1" applyBorder="1" applyAlignment="1">
      <alignment/>
    </xf>
    <xf numFmtId="0" fontId="0" fillId="30" borderId="22" xfId="0" applyFill="1" applyBorder="1" applyAlignment="1">
      <alignment/>
    </xf>
    <xf numFmtId="0" fontId="0" fillId="30" borderId="23" xfId="0" applyFill="1" applyBorder="1" applyAlignment="1">
      <alignment/>
    </xf>
    <xf numFmtId="0" fontId="0" fillId="30" borderId="24" xfId="0" applyFill="1" applyBorder="1" applyAlignment="1">
      <alignment horizontal="left"/>
    </xf>
    <xf numFmtId="0" fontId="0" fillId="30" borderId="14" xfId="0" applyFill="1" applyBorder="1" applyAlignment="1">
      <alignment horizontal="left"/>
    </xf>
    <xf numFmtId="0" fontId="0" fillId="30" borderId="25" xfId="0" applyFill="1" applyBorder="1" applyAlignment="1">
      <alignment horizontal="left"/>
    </xf>
    <xf numFmtId="0" fontId="0" fillId="30" borderId="24" xfId="0" applyFont="1" applyFill="1" applyBorder="1" applyAlignment="1">
      <alignment horizontal="left"/>
    </xf>
    <xf numFmtId="0" fontId="0" fillId="30" borderId="14" xfId="0" applyFont="1" applyFill="1" applyBorder="1" applyAlignment="1">
      <alignment horizontal="left"/>
    </xf>
    <xf numFmtId="0" fontId="0" fillId="30" borderId="25" xfId="0" applyFont="1" applyFill="1" applyBorder="1" applyAlignment="1">
      <alignment horizontal="left"/>
    </xf>
    <xf numFmtId="0" fontId="0" fillId="30" borderId="24" xfId="0" applyFill="1" applyBorder="1" applyAlignment="1">
      <alignment/>
    </xf>
    <xf numFmtId="0" fontId="0" fillId="30" borderId="14" xfId="0" applyFill="1" applyBorder="1" applyAlignment="1">
      <alignment/>
    </xf>
    <xf numFmtId="0" fontId="0" fillId="30" borderId="25" xfId="0" applyFill="1" applyBorder="1" applyAlignment="1">
      <alignment/>
    </xf>
    <xf numFmtId="0" fontId="0" fillId="30" borderId="26" xfId="0" applyFont="1" applyFill="1" applyBorder="1" applyAlignment="1">
      <alignment horizontal="left"/>
    </xf>
    <xf numFmtId="0" fontId="0" fillId="30" borderId="27" xfId="0" applyFont="1" applyFill="1" applyBorder="1" applyAlignment="1">
      <alignment horizontal="left"/>
    </xf>
    <xf numFmtId="0" fontId="0" fillId="30" borderId="28" xfId="0" applyFont="1" applyFill="1" applyBorder="1" applyAlignment="1">
      <alignment horizontal="left"/>
    </xf>
    <xf numFmtId="0" fontId="63" fillId="0" borderId="0" xfId="0" applyFont="1" applyFill="1" applyAlignment="1">
      <alignment horizontal="left"/>
    </xf>
    <xf numFmtId="49" fontId="2" fillId="0" borderId="0" xfId="0" applyNumberFormat="1" applyFont="1" applyFill="1" applyAlignment="1">
      <alignment horizontal="center"/>
    </xf>
    <xf numFmtId="0" fontId="0" fillId="0" borderId="0" xfId="0" applyFill="1" applyAlignment="1">
      <alignment horizontal="center"/>
    </xf>
    <xf numFmtId="172" fontId="0" fillId="42" borderId="0" xfId="0" applyNumberFormat="1" applyFont="1" applyFill="1" applyAlignment="1">
      <alignment horizontal="center"/>
    </xf>
    <xf numFmtId="0" fontId="0" fillId="42" borderId="0" xfId="0" applyFont="1" applyFill="1" applyAlignment="1">
      <alignment horizontal="left"/>
    </xf>
    <xf numFmtId="49" fontId="1" fillId="42" borderId="0" xfId="0" applyNumberFormat="1" applyFont="1" applyFill="1" applyAlignment="1">
      <alignment horizontal="center"/>
    </xf>
    <xf numFmtId="49" fontId="1" fillId="42" borderId="0" xfId="0" applyNumberFormat="1" applyFont="1" applyFill="1" applyAlignment="1">
      <alignment horizontal="left"/>
    </xf>
    <xf numFmtId="0" fontId="1" fillId="42" borderId="0" xfId="0" applyFont="1" applyFill="1" applyAlignment="1">
      <alignment horizontal="left"/>
    </xf>
    <xf numFmtId="0" fontId="0" fillId="41" borderId="29" xfId="0" applyFont="1" applyFill="1" applyBorder="1" applyAlignment="1">
      <alignment horizontal="left"/>
    </xf>
    <xf numFmtId="0" fontId="0" fillId="41" borderId="30" xfId="0" applyFont="1" applyFill="1" applyBorder="1" applyAlignment="1">
      <alignment horizontal="left"/>
    </xf>
    <xf numFmtId="0" fontId="0" fillId="41" borderId="31" xfId="0" applyFont="1" applyFill="1" applyBorder="1" applyAlignment="1">
      <alignment horizontal="left"/>
    </xf>
    <xf numFmtId="49" fontId="11" fillId="0" borderId="0" xfId="0" applyNumberFormat="1" applyFont="1" applyFill="1" applyAlignment="1">
      <alignment/>
    </xf>
    <xf numFmtId="1" fontId="1" fillId="0" borderId="0" xfId="0" applyNumberFormat="1" applyFont="1" applyFill="1" applyAlignment="1">
      <alignment horizontal="center"/>
    </xf>
    <xf numFmtId="172" fontId="24" fillId="0" borderId="0" xfId="0" applyNumberFormat="1" applyFont="1" applyAlignment="1">
      <alignment horizontal="center"/>
    </xf>
    <xf numFmtId="0" fontId="24" fillId="0" borderId="0" xfId="0" applyFont="1" applyAlignment="1">
      <alignment horizontal="left"/>
    </xf>
    <xf numFmtId="0" fontId="24" fillId="0" borderId="0" xfId="0" applyFont="1" applyAlignment="1">
      <alignment/>
    </xf>
    <xf numFmtId="49" fontId="0" fillId="33" borderId="0" xfId="0" applyNumberFormat="1" applyFont="1" applyFill="1" applyAlignment="1">
      <alignment horizontal="center"/>
    </xf>
    <xf numFmtId="0" fontId="0" fillId="33" borderId="0" xfId="0" applyNumberFormat="1" applyFont="1" applyFill="1" applyAlignment="1">
      <alignment horizontal="center"/>
    </xf>
    <xf numFmtId="172" fontId="0" fillId="0" borderId="15" xfId="0" applyNumberFormat="1" applyFont="1" applyBorder="1" applyAlignment="1">
      <alignment horizontal="center"/>
    </xf>
    <xf numFmtId="172" fontId="0" fillId="0" borderId="16" xfId="0" applyNumberFormat="1" applyFont="1" applyBorder="1" applyAlignment="1">
      <alignment horizontal="center"/>
    </xf>
    <xf numFmtId="49" fontId="0" fillId="0" borderId="16" xfId="0" applyNumberFormat="1" applyFont="1" applyBorder="1" applyAlignment="1">
      <alignment horizontal="center"/>
    </xf>
    <xf numFmtId="0" fontId="0" fillId="0" borderId="16" xfId="0" applyNumberFormat="1" applyFont="1" applyBorder="1" applyAlignment="1">
      <alignment horizontal="center"/>
    </xf>
    <xf numFmtId="0" fontId="0" fillId="0" borderId="16" xfId="0" applyFont="1" applyBorder="1" applyAlignment="1">
      <alignment horizontal="left"/>
    </xf>
    <xf numFmtId="0" fontId="2" fillId="0" borderId="16" xfId="0" applyFont="1" applyBorder="1" applyAlignment="1">
      <alignment/>
    </xf>
    <xf numFmtId="0" fontId="0" fillId="0" borderId="16" xfId="0" applyFont="1" applyBorder="1" applyAlignment="1">
      <alignment horizontal="center"/>
    </xf>
    <xf numFmtId="0" fontId="0" fillId="0" borderId="16" xfId="0" applyFont="1" applyBorder="1" applyAlignment="1">
      <alignment/>
    </xf>
    <xf numFmtId="0" fontId="0" fillId="0" borderId="29" xfId="0" applyFont="1" applyBorder="1" applyAlignment="1">
      <alignment/>
    </xf>
    <xf numFmtId="0" fontId="0" fillId="0" borderId="19" xfId="0" applyBorder="1" applyAlignment="1">
      <alignment/>
    </xf>
    <xf numFmtId="172" fontId="0" fillId="0" borderId="0" xfId="0" applyNumberFormat="1" applyFont="1" applyBorder="1" applyAlignment="1">
      <alignment horizontal="center"/>
    </xf>
    <xf numFmtId="49" fontId="0" fillId="0" borderId="0" xfId="0" applyNumberFormat="1" applyFont="1" applyBorder="1" applyAlignment="1">
      <alignment horizontal="center"/>
    </xf>
    <xf numFmtId="0" fontId="0" fillId="0" borderId="0" xfId="0" applyNumberFormat="1"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0" fillId="0" borderId="30" xfId="0" applyFont="1" applyBorder="1" applyAlignment="1">
      <alignment horizontal="center"/>
    </xf>
    <xf numFmtId="172" fontId="0" fillId="0" borderId="19" xfId="0" applyNumberFormat="1" applyFont="1" applyBorder="1" applyAlignment="1">
      <alignment horizontal="center"/>
    </xf>
    <xf numFmtId="0" fontId="0" fillId="0" borderId="0" xfId="0" applyFont="1" applyBorder="1" applyAlignment="1">
      <alignment/>
    </xf>
    <xf numFmtId="0" fontId="0" fillId="0" borderId="30" xfId="0" applyFont="1" applyBorder="1" applyAlignment="1">
      <alignment/>
    </xf>
    <xf numFmtId="172" fontId="24" fillId="0" borderId="19" xfId="0" applyNumberFormat="1" applyFont="1" applyBorder="1" applyAlignment="1">
      <alignment horizontal="center"/>
    </xf>
    <xf numFmtId="172" fontId="24" fillId="0" borderId="0" xfId="0" applyNumberFormat="1" applyFont="1" applyBorder="1" applyAlignment="1">
      <alignment horizontal="center"/>
    </xf>
    <xf numFmtId="49" fontId="2" fillId="0" borderId="0" xfId="0" applyNumberFormat="1" applyFont="1" applyBorder="1" applyAlignment="1">
      <alignment horizontal="center"/>
    </xf>
    <xf numFmtId="0" fontId="2" fillId="0" borderId="0" xfId="0" applyFont="1" applyBorder="1" applyAlignment="1">
      <alignment horizontal="center"/>
    </xf>
    <xf numFmtId="0" fontId="0" fillId="0" borderId="0" xfId="0" applyBorder="1" applyAlignment="1">
      <alignment/>
    </xf>
    <xf numFmtId="0" fontId="24" fillId="0" borderId="0" xfId="0" applyFont="1" applyAlignment="1">
      <alignment horizontal="center"/>
    </xf>
    <xf numFmtId="0" fontId="24" fillId="0" borderId="17" xfId="0" applyFont="1" applyBorder="1" applyAlignment="1">
      <alignment/>
    </xf>
    <xf numFmtId="172" fontId="24" fillId="0" borderId="18" xfId="0" applyNumberFormat="1" applyFont="1" applyBorder="1" applyAlignment="1">
      <alignment horizontal="center"/>
    </xf>
    <xf numFmtId="49" fontId="2" fillId="0" borderId="18" xfId="0" applyNumberFormat="1" applyFont="1" applyBorder="1" applyAlignment="1">
      <alignment horizontal="center"/>
    </xf>
    <xf numFmtId="0" fontId="2" fillId="0" borderId="18" xfId="0" applyFont="1" applyBorder="1" applyAlignment="1">
      <alignment horizontal="center"/>
    </xf>
    <xf numFmtId="0" fontId="24" fillId="0" borderId="18" xfId="0" applyFont="1" applyBorder="1" applyAlignment="1">
      <alignment horizontal="left"/>
    </xf>
    <xf numFmtId="0" fontId="0" fillId="0" borderId="18" xfId="0" applyFont="1" applyBorder="1" applyAlignment="1">
      <alignment horizontal="center"/>
    </xf>
    <xf numFmtId="0" fontId="0" fillId="0" borderId="31" xfId="0" applyFont="1" applyBorder="1" applyAlignment="1">
      <alignment horizontal="center"/>
    </xf>
    <xf numFmtId="172" fontId="24" fillId="0" borderId="15" xfId="0" applyNumberFormat="1" applyFont="1" applyBorder="1" applyAlignment="1">
      <alignment horizontal="center"/>
    </xf>
    <xf numFmtId="172" fontId="24" fillId="0" borderId="16" xfId="0" applyNumberFormat="1" applyFont="1" applyBorder="1" applyAlignment="1">
      <alignment horizontal="center"/>
    </xf>
    <xf numFmtId="49" fontId="2" fillId="0" borderId="16" xfId="0" applyNumberFormat="1" applyFont="1" applyBorder="1" applyAlignment="1">
      <alignment horizontal="center"/>
    </xf>
    <xf numFmtId="0" fontId="2" fillId="0" borderId="16" xfId="0" applyNumberFormat="1" applyFont="1" applyBorder="1" applyAlignment="1">
      <alignment horizontal="center"/>
    </xf>
    <xf numFmtId="0" fontId="0" fillId="0" borderId="16" xfId="0" applyBorder="1" applyAlignment="1">
      <alignment/>
    </xf>
    <xf numFmtId="0" fontId="24" fillId="0" borderId="19" xfId="0" applyFont="1" applyBorder="1" applyAlignment="1">
      <alignment/>
    </xf>
    <xf numFmtId="0" fontId="2" fillId="0" borderId="0" xfId="0" applyNumberFormat="1" applyFont="1" applyBorder="1" applyAlignment="1">
      <alignment horizontal="center"/>
    </xf>
    <xf numFmtId="0" fontId="24" fillId="0" borderId="0" xfId="0" applyFont="1" applyBorder="1" applyAlignment="1">
      <alignment horizontal="left"/>
    </xf>
    <xf numFmtId="0" fontId="0" fillId="0" borderId="17" xfId="0" applyBorder="1" applyAlignment="1">
      <alignment/>
    </xf>
    <xf numFmtId="172" fontId="0" fillId="0" borderId="18" xfId="0" applyNumberFormat="1" applyFont="1" applyBorder="1" applyAlignment="1">
      <alignment horizontal="center"/>
    </xf>
    <xf numFmtId="49" fontId="0" fillId="0" borderId="18" xfId="0" applyNumberFormat="1" applyFont="1" applyBorder="1" applyAlignment="1">
      <alignment horizontal="center"/>
    </xf>
    <xf numFmtId="0" fontId="0" fillId="0" borderId="18" xfId="0" applyFont="1" applyBorder="1" applyAlignment="1">
      <alignment horizontal="left"/>
    </xf>
    <xf numFmtId="0" fontId="2" fillId="0" borderId="16" xfId="0" applyFont="1" applyBorder="1" applyAlignment="1">
      <alignment horizontal="center"/>
    </xf>
    <xf numFmtId="172" fontId="2" fillId="0" borderId="19" xfId="0" applyNumberFormat="1" applyFont="1" applyBorder="1" applyAlignment="1">
      <alignment horizontal="center"/>
    </xf>
    <xf numFmtId="172" fontId="2" fillId="0" borderId="0" xfId="0" applyNumberFormat="1" applyFont="1" applyBorder="1" applyAlignment="1">
      <alignment horizontal="center"/>
    </xf>
    <xf numFmtId="0" fontId="2" fillId="0" borderId="19" xfId="0" applyFont="1" applyBorder="1" applyAlignment="1">
      <alignment/>
    </xf>
    <xf numFmtId="0" fontId="2" fillId="0" borderId="0" xfId="0" applyFont="1" applyBorder="1" applyAlignment="1">
      <alignment horizontal="left"/>
    </xf>
    <xf numFmtId="0" fontId="0" fillId="0" borderId="17" xfId="0" applyFont="1" applyBorder="1" applyAlignment="1">
      <alignment/>
    </xf>
    <xf numFmtId="0" fontId="0" fillId="0" borderId="18" xfId="0" applyNumberFormat="1" applyFont="1" applyBorder="1" applyAlignment="1">
      <alignment horizontal="center"/>
    </xf>
    <xf numFmtId="172" fontId="0" fillId="0" borderId="0" xfId="0" applyNumberFormat="1" applyFont="1" applyAlignment="1">
      <alignment horizontal="right"/>
    </xf>
    <xf numFmtId="0" fontId="0" fillId="0" borderId="0" xfId="0" applyFont="1" applyAlignment="1">
      <alignment horizontal="right"/>
    </xf>
    <xf numFmtId="172" fontId="25" fillId="0" borderId="0" xfId="0" applyNumberFormat="1" applyFont="1" applyAlignment="1">
      <alignment horizontal="left"/>
    </xf>
    <xf numFmtId="49" fontId="25" fillId="0" borderId="0" xfId="0" applyNumberFormat="1" applyFont="1" applyAlignment="1">
      <alignment horizontal="center"/>
    </xf>
    <xf numFmtId="0" fontId="26" fillId="0" borderId="0" xfId="0" applyNumberFormat="1" applyFont="1" applyAlignment="1">
      <alignment horizontal="center"/>
    </xf>
    <xf numFmtId="0" fontId="26" fillId="0" borderId="0" xfId="0" applyFont="1" applyAlignment="1">
      <alignment horizontal="left"/>
    </xf>
    <xf numFmtId="0" fontId="25" fillId="0" borderId="0" xfId="0" applyFont="1" applyAlignment="1">
      <alignment horizontal="left"/>
    </xf>
    <xf numFmtId="0" fontId="0" fillId="45" borderId="0" xfId="0" applyFont="1" applyFill="1" applyAlignment="1">
      <alignment horizontal="center"/>
    </xf>
    <xf numFmtId="172" fontId="2" fillId="42" borderId="0" xfId="0" applyNumberFormat="1" applyFont="1" applyFill="1" applyAlignment="1">
      <alignment horizontal="left"/>
    </xf>
    <xf numFmtId="49" fontId="2" fillId="42" borderId="0" xfId="0" applyNumberFormat="1" applyFont="1" applyFill="1" applyAlignment="1">
      <alignment horizontal="center"/>
    </xf>
    <xf numFmtId="0" fontId="63" fillId="42" borderId="0" xfId="0" applyFont="1" applyFill="1" applyAlignment="1">
      <alignment horizontal="left"/>
    </xf>
    <xf numFmtId="0" fontId="2" fillId="42" borderId="0" xfId="0" applyFont="1" applyFill="1" applyAlignment="1">
      <alignment horizontal="center"/>
    </xf>
    <xf numFmtId="0" fontId="2" fillId="42" borderId="0" xfId="0" applyFont="1" applyFill="1" applyAlignment="1">
      <alignment/>
    </xf>
    <xf numFmtId="0" fontId="0" fillId="43" borderId="12" xfId="0" applyFont="1" applyFill="1" applyBorder="1" applyAlignment="1">
      <alignment horizontal="left"/>
    </xf>
    <xf numFmtId="0" fontId="0" fillId="43" borderId="13" xfId="0" applyFont="1" applyFill="1" applyBorder="1" applyAlignment="1">
      <alignment/>
    </xf>
    <xf numFmtId="0" fontId="11" fillId="42" borderId="0" xfId="0" applyFont="1" applyFill="1" applyAlignment="1">
      <alignment/>
    </xf>
    <xf numFmtId="0" fontId="0" fillId="0" borderId="14" xfId="0" applyBorder="1" applyAlignment="1">
      <alignment/>
    </xf>
    <xf numFmtId="0" fontId="0" fillId="0" borderId="14" xfId="0" applyBorder="1" applyAlignment="1">
      <alignment horizontal="left"/>
    </xf>
    <xf numFmtId="0" fontId="0" fillId="0" borderId="0" xfId="0" applyBorder="1" applyAlignment="1">
      <alignment horizontal="left"/>
    </xf>
    <xf numFmtId="0" fontId="0" fillId="0" borderId="14" xfId="0" applyFont="1" applyBorder="1" applyAlignment="1">
      <alignment horizontal="left"/>
    </xf>
    <xf numFmtId="172" fontId="63" fillId="0" borderId="0" xfId="0" applyNumberFormat="1" applyFont="1" applyAlignment="1">
      <alignment horizontal="left"/>
    </xf>
    <xf numFmtId="0" fontId="66" fillId="0" borderId="0" xfId="0" applyFont="1" applyFill="1" applyAlignment="1">
      <alignment horizontal="center" vertical="center"/>
    </xf>
    <xf numFmtId="176" fontId="2" fillId="0" borderId="0" xfId="0" applyNumberFormat="1" applyFont="1" applyBorder="1" applyAlignment="1">
      <alignment horizontal="left"/>
    </xf>
    <xf numFmtId="0" fontId="0" fillId="0" borderId="0" xfId="0" applyAlignment="1">
      <alignment horizontal="left"/>
    </xf>
    <xf numFmtId="176" fontId="2" fillId="0" borderId="0" xfId="0" applyNumberFormat="1" applyFont="1" applyFill="1" applyBorder="1" applyAlignment="1">
      <alignment horizontal="left"/>
    </xf>
    <xf numFmtId="0" fontId="0" fillId="0" borderId="0" xfId="0" applyFont="1" applyFill="1" applyAlignment="1">
      <alignment horizontal="left"/>
    </xf>
    <xf numFmtId="16" fontId="12" fillId="0" borderId="0" xfId="0" applyNumberFormat="1" applyFont="1" applyAlignment="1">
      <alignment horizontal="justify"/>
    </xf>
    <xf numFmtId="0" fontId="0" fillId="0" borderId="0" xfId="0" applyAlignment="1">
      <alignment/>
    </xf>
    <xf numFmtId="0" fontId="12" fillId="0" borderId="0" xfId="0" applyFont="1" applyAlignment="1">
      <alignment horizontal="justify"/>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3876675</xdr:colOff>
      <xdr:row>0</xdr:row>
      <xdr:rowOff>85725</xdr:rowOff>
    </xdr:from>
    <xdr:to>
      <xdr:col>2</xdr:col>
      <xdr:colOff>723900</xdr:colOff>
      <xdr:row>3</xdr:row>
      <xdr:rowOff>180975</xdr:rowOff>
    </xdr:to>
    <xdr:pic>
      <xdr:nvPicPr>
        <xdr:cNvPr id="1" name="Grafik 1"/>
        <xdr:cNvPicPr preferRelativeResize="1">
          <a:picLocks noChangeAspect="1"/>
        </xdr:cNvPicPr>
      </xdr:nvPicPr>
      <xdr:blipFill>
        <a:blip r:embed="rId1"/>
        <a:stretch>
          <a:fillRect/>
        </a:stretch>
      </xdr:blipFill>
      <xdr:spPr>
        <a:xfrm>
          <a:off x="4857750" y="85725"/>
          <a:ext cx="16192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6">
    <tabColor indexed="11"/>
  </sheetPr>
  <dimension ref="A1:C37"/>
  <sheetViews>
    <sheetView workbookViewId="0" topLeftCell="A31">
      <selection activeCell="D17" sqref="D17"/>
    </sheetView>
  </sheetViews>
  <sheetFormatPr defaultColWidth="11.421875" defaultRowHeight="12.75"/>
  <cols>
    <col min="1" max="1" width="14.7109375" style="0" customWidth="1"/>
    <col min="2" max="2" width="71.57421875" style="0" customWidth="1"/>
  </cols>
  <sheetData>
    <row r="1" ht="15.75">
      <c r="A1" s="20" t="s">
        <v>21</v>
      </c>
    </row>
    <row r="2" ht="15.75">
      <c r="A2" s="20" t="s">
        <v>20</v>
      </c>
    </row>
    <row r="3" ht="15.75">
      <c r="A3" s="20" t="s">
        <v>22</v>
      </c>
    </row>
    <row r="4" ht="15.75">
      <c r="A4" s="20" t="s">
        <v>23</v>
      </c>
    </row>
    <row r="5" spans="1:3" ht="15.75">
      <c r="A5" s="20" t="s">
        <v>24</v>
      </c>
      <c r="C5" t="s">
        <v>25</v>
      </c>
    </row>
    <row r="6" ht="15.75">
      <c r="A6" s="20" t="s">
        <v>26</v>
      </c>
    </row>
    <row r="7" spans="2:3" ht="12.75">
      <c r="B7" s="21" t="s">
        <v>27</v>
      </c>
      <c r="C7" s="22">
        <f ca="1">TODAY()</f>
        <v>42832</v>
      </c>
    </row>
    <row r="8" ht="15.75">
      <c r="B8" s="20" t="s">
        <v>25</v>
      </c>
    </row>
    <row r="9" spans="1:3" ht="15.75">
      <c r="A9" s="20" t="s">
        <v>28</v>
      </c>
      <c r="B9" s="20" t="s">
        <v>29</v>
      </c>
      <c r="C9" t="s">
        <v>30</v>
      </c>
    </row>
    <row r="10" ht="15.75">
      <c r="B10" s="20" t="s">
        <v>31</v>
      </c>
    </row>
    <row r="11" ht="15.75">
      <c r="B11" s="20"/>
    </row>
    <row r="12" ht="18.75">
      <c r="B12" s="23" t="s">
        <v>118</v>
      </c>
    </row>
    <row r="13" ht="15.75">
      <c r="A13" s="20"/>
    </row>
    <row r="14" ht="15.75">
      <c r="B14" s="20" t="s">
        <v>32</v>
      </c>
    </row>
    <row r="15" spans="1:2" ht="15.75">
      <c r="A15" s="20"/>
      <c r="B15" s="20" t="s">
        <v>11</v>
      </c>
    </row>
    <row r="16" ht="110.25">
      <c r="B16" s="24" t="s">
        <v>224</v>
      </c>
    </row>
    <row r="17" ht="16.5" thickBot="1">
      <c r="B17" s="25" t="s">
        <v>33</v>
      </c>
    </row>
    <row r="18" ht="63.75" thickBot="1">
      <c r="B18" s="26" t="s">
        <v>105</v>
      </c>
    </row>
    <row r="19" ht="16.5" thickBot="1">
      <c r="B19" s="24" t="s">
        <v>117</v>
      </c>
    </row>
    <row r="20" ht="16.5" thickBot="1">
      <c r="B20" s="221" t="s">
        <v>119</v>
      </c>
    </row>
    <row r="21" ht="15.75">
      <c r="B21" s="24" t="s">
        <v>104</v>
      </c>
    </row>
    <row r="22" ht="32.25" thickBot="1">
      <c r="B22" s="24" t="s">
        <v>76</v>
      </c>
    </row>
    <row r="23" spans="2:3" ht="111" thickBot="1">
      <c r="B23" s="27" t="s">
        <v>212</v>
      </c>
      <c r="C23" s="28"/>
    </row>
    <row r="25" ht="31.5">
      <c r="B25" s="24" t="s">
        <v>34</v>
      </c>
    </row>
    <row r="26" ht="47.25">
      <c r="B26" s="29" t="s">
        <v>213</v>
      </c>
    </row>
    <row r="27" ht="15.75">
      <c r="B27" s="29" t="s">
        <v>35</v>
      </c>
    </row>
    <row r="28" ht="31.5">
      <c r="B28" s="29" t="s">
        <v>36</v>
      </c>
    </row>
    <row r="29" ht="31.5">
      <c r="B29" s="29" t="s">
        <v>37</v>
      </c>
    </row>
    <row r="30" spans="1:2" ht="15.75">
      <c r="A30" s="30"/>
      <c r="B30" t="s">
        <v>38</v>
      </c>
    </row>
    <row r="31" ht="25.5">
      <c r="B31" s="30" t="s">
        <v>39</v>
      </c>
    </row>
    <row r="33" s="32" customFormat="1" ht="15">
      <c r="A33" s="31"/>
    </row>
    <row r="34" s="32" customFormat="1" ht="15">
      <c r="A34" s="28"/>
    </row>
    <row r="35" spans="1:2" s="32" customFormat="1" ht="15">
      <c r="A35" s="31"/>
      <c r="B35" s="33"/>
    </row>
    <row r="36" s="32" customFormat="1" ht="15">
      <c r="A36" s="28"/>
    </row>
    <row r="37" s="32" customFormat="1" ht="15">
      <c r="A37" s="31"/>
    </row>
  </sheetData>
  <sheetProtection/>
  <printOptions/>
  <pageMargins left="0.35433070866141736" right="0.15748031496062992" top="0.5511811023622047" bottom="0.2362204724409449" header="0.2755905511811024" footer="0.5118110236220472"/>
  <pageSetup horizontalDpi="600" verticalDpi="600" orientation="portrait" paperSize="9" scale="95" r:id="rId2"/>
  <headerFooter alignWithMargins="0">
    <oddHeader>&amp;C&amp;"Arial,Fett"&amp;14U12 - STB-Feldsaison 2016</oddHeader>
  </headerFooter>
  <drawing r:id="rId1"/>
</worksheet>
</file>

<file path=xl/worksheets/sheet10.xml><?xml version="1.0" encoding="utf-8"?>
<worksheet xmlns="http://schemas.openxmlformats.org/spreadsheetml/2006/main" xmlns:r="http://schemas.openxmlformats.org/officeDocument/2006/relationships">
  <dimension ref="A1:IV103"/>
  <sheetViews>
    <sheetView zoomScalePageLayoutView="0" workbookViewId="0" topLeftCell="A1">
      <selection activeCell="O12" sqref="O12"/>
    </sheetView>
  </sheetViews>
  <sheetFormatPr defaultColWidth="11.421875" defaultRowHeight="12.75"/>
  <cols>
    <col min="1" max="1" width="14.00390625" style="0" customWidth="1"/>
    <col min="2" max="2" width="3.00390625" style="66" customWidth="1"/>
    <col min="3" max="3" width="18.7109375" style="0" customWidth="1"/>
    <col min="4" max="4" width="2.28125" style="16" customWidth="1"/>
    <col min="5" max="14" width="2.28125" style="0" customWidth="1"/>
    <col min="15" max="15" width="18.8515625" style="0" customWidth="1"/>
    <col min="16" max="16" width="4.00390625" style="2" customWidth="1"/>
    <col min="17" max="17" width="1.421875" style="2" customWidth="1"/>
    <col min="18" max="18" width="4.00390625" style="2" customWidth="1"/>
    <col min="19" max="19" width="1.7109375" style="2" customWidth="1"/>
    <col min="20" max="20" width="4.140625" style="2" customWidth="1"/>
    <col min="21" max="21" width="0.85546875" style="2" customWidth="1"/>
    <col min="22" max="22" width="4.140625" style="2" customWidth="1"/>
    <col min="23" max="23" width="1.7109375" style="2" customWidth="1"/>
    <col min="24" max="24" width="4.140625" style="2" customWidth="1"/>
    <col min="25" max="25" width="0.85546875" style="2" customWidth="1"/>
    <col min="26" max="26" width="4.140625" style="2" customWidth="1"/>
  </cols>
  <sheetData>
    <row r="1" spans="1:26" s="7" customFormat="1" ht="12.75">
      <c r="A1" s="34" t="s">
        <v>7</v>
      </c>
      <c r="B1" s="39"/>
      <c r="C1" s="355">
        <f>Spielplan!$C$23</f>
        <v>42910</v>
      </c>
      <c r="D1" s="356"/>
      <c r="E1" s="356"/>
      <c r="F1" s="356"/>
      <c r="G1" s="356"/>
      <c r="H1" s="356"/>
      <c r="I1" s="356"/>
      <c r="J1" s="356"/>
      <c r="K1" s="356"/>
      <c r="L1" s="356"/>
      <c r="M1" s="356"/>
      <c r="N1" s="356"/>
      <c r="P1" s="14"/>
      <c r="Q1" s="14"/>
      <c r="R1" s="14"/>
      <c r="S1" s="14"/>
      <c r="T1" s="14"/>
      <c r="U1" s="14"/>
      <c r="V1" s="14"/>
      <c r="W1" s="14"/>
      <c r="X1" s="14"/>
      <c r="Y1" s="14"/>
      <c r="Z1" s="14"/>
    </row>
    <row r="2" spans="1:26" s="7" customFormat="1" ht="12.75">
      <c r="A2" s="34" t="s">
        <v>109</v>
      </c>
      <c r="B2" s="39"/>
      <c r="C2" s="355">
        <f>Spielplan!C25</f>
        <v>0</v>
      </c>
      <c r="D2" s="356"/>
      <c r="E2" s="356"/>
      <c r="F2" s="356"/>
      <c r="G2" s="356"/>
      <c r="H2" s="356"/>
      <c r="I2" s="356"/>
      <c r="J2" s="356"/>
      <c r="K2" s="356"/>
      <c r="L2" s="356"/>
      <c r="M2" s="356"/>
      <c r="N2" s="356"/>
      <c r="P2" s="14"/>
      <c r="Q2" s="14"/>
      <c r="R2" s="14"/>
      <c r="S2" s="14"/>
      <c r="T2" s="14"/>
      <c r="U2" s="14"/>
      <c r="V2" s="14"/>
      <c r="W2" s="14"/>
      <c r="X2" s="14"/>
      <c r="Y2" s="14"/>
      <c r="Z2" s="14"/>
    </row>
    <row r="3" spans="1:26" s="7" customFormat="1" ht="12.75">
      <c r="A3" s="34" t="s">
        <v>8</v>
      </c>
      <c r="B3" s="39"/>
      <c r="C3" s="35" t="s">
        <v>146</v>
      </c>
      <c r="D3" s="38"/>
      <c r="P3" s="14"/>
      <c r="Q3" s="14"/>
      <c r="R3" s="14"/>
      <c r="S3" s="14"/>
      <c r="T3" s="14"/>
      <c r="U3" s="14"/>
      <c r="V3" s="14"/>
      <c r="W3" s="14"/>
      <c r="X3" s="14"/>
      <c r="Y3" s="14"/>
      <c r="Z3" s="14"/>
    </row>
    <row r="4" spans="1:26" s="7" customFormat="1" ht="12.75">
      <c r="A4" s="34" t="s">
        <v>40</v>
      </c>
      <c r="B4" s="39"/>
      <c r="C4" s="3" t="s">
        <v>147</v>
      </c>
      <c r="D4" s="38"/>
      <c r="P4" s="14"/>
      <c r="Q4" s="14"/>
      <c r="R4" s="14"/>
      <c r="S4" s="14"/>
      <c r="T4" s="14"/>
      <c r="U4" s="14"/>
      <c r="V4" s="14"/>
      <c r="W4" s="14"/>
      <c r="X4" s="14"/>
      <c r="Y4" s="14"/>
      <c r="Z4" s="14"/>
    </row>
    <row r="5" spans="1:26" s="7" customFormat="1" ht="12.75">
      <c r="A5" s="34" t="s">
        <v>9</v>
      </c>
      <c r="B5" s="39"/>
      <c r="C5" s="355" t="str">
        <f>Spielplan!$C$24</f>
        <v>10 Uhr</v>
      </c>
      <c r="D5" s="356"/>
      <c r="E5" s="356"/>
      <c r="F5" s="356"/>
      <c r="G5" s="356"/>
      <c r="H5" s="356"/>
      <c r="I5" s="356"/>
      <c r="J5" s="356"/>
      <c r="K5" s="356"/>
      <c r="L5" s="356"/>
      <c r="M5" s="356"/>
      <c r="N5" s="356"/>
      <c r="P5" s="14"/>
      <c r="Q5" s="14"/>
      <c r="R5" s="14"/>
      <c r="S5" s="14"/>
      <c r="T5" s="14"/>
      <c r="U5" s="14"/>
      <c r="V5" s="14"/>
      <c r="W5" s="14"/>
      <c r="X5" s="14"/>
      <c r="Y5" s="14"/>
      <c r="Z5" s="14"/>
    </row>
    <row r="6" spans="1:26" s="7" customFormat="1" ht="12.75">
      <c r="A6" s="34" t="s">
        <v>41</v>
      </c>
      <c r="B6" s="39"/>
      <c r="C6" s="7" t="s">
        <v>126</v>
      </c>
      <c r="D6" s="38"/>
      <c r="P6" s="14"/>
      <c r="Q6" s="14"/>
      <c r="R6" s="14"/>
      <c r="S6" s="14"/>
      <c r="T6" s="14"/>
      <c r="U6" s="14"/>
      <c r="V6" s="14"/>
      <c r="W6" s="14"/>
      <c r="X6" s="14"/>
      <c r="Y6" s="14"/>
      <c r="Z6" s="14"/>
    </row>
    <row r="7" spans="1:26" s="7" customFormat="1" ht="12.75">
      <c r="A7" s="34" t="s">
        <v>42</v>
      </c>
      <c r="B7" s="39"/>
      <c r="C7" s="7" t="str">
        <f>Spielplan!$C$22</f>
        <v> BZM Vor</v>
      </c>
      <c r="D7" s="38"/>
      <c r="P7" s="14"/>
      <c r="Q7" s="14"/>
      <c r="R7" s="14"/>
      <c r="S7" s="14"/>
      <c r="T7" s="14"/>
      <c r="U7" s="14"/>
      <c r="V7" s="14"/>
      <c r="W7" s="14"/>
      <c r="X7" s="14"/>
      <c r="Y7" s="14"/>
      <c r="Z7" s="14"/>
    </row>
    <row r="8" spans="1:256" s="7" customFormat="1" ht="12.75">
      <c r="A8" s="34" t="s">
        <v>43</v>
      </c>
      <c r="B8" s="39"/>
      <c r="C8" s="34"/>
      <c r="D8" s="34"/>
      <c r="E8" s="34"/>
      <c r="F8" s="34"/>
      <c r="P8" s="14"/>
      <c r="Q8" s="14"/>
      <c r="R8" s="14"/>
      <c r="S8" s="14"/>
      <c r="T8" s="14"/>
      <c r="U8" s="34"/>
      <c r="V8" s="34"/>
      <c r="W8" s="14"/>
      <c r="X8" s="1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pans="1:26" s="7" customFormat="1" ht="12.75">
      <c r="A9" s="34" t="s">
        <v>12</v>
      </c>
      <c r="B9" s="39"/>
      <c r="C9" s="12" t="s">
        <v>133</v>
      </c>
      <c r="D9" s="38"/>
      <c r="P9" s="14"/>
      <c r="Q9" s="14"/>
      <c r="R9" s="14"/>
      <c r="S9" s="14"/>
      <c r="T9" s="14"/>
      <c r="U9" s="14"/>
      <c r="V9" s="14"/>
      <c r="W9" s="14"/>
      <c r="X9" s="14"/>
      <c r="Y9" s="14"/>
      <c r="Z9" s="14"/>
    </row>
    <row r="10" spans="1:26" s="7" customFormat="1" ht="12.75">
      <c r="A10" s="34"/>
      <c r="B10" s="39"/>
      <c r="C10" s="12" t="s">
        <v>108</v>
      </c>
      <c r="D10" s="38"/>
      <c r="P10" s="14"/>
      <c r="Q10" s="14"/>
      <c r="R10" s="14"/>
      <c r="S10" s="14"/>
      <c r="T10" s="14"/>
      <c r="U10" s="14"/>
      <c r="V10" s="14"/>
      <c r="W10" s="14"/>
      <c r="X10" s="14"/>
      <c r="Y10" s="14"/>
      <c r="Z10" s="14"/>
    </row>
    <row r="11" spans="1:26" s="7" customFormat="1" ht="12.75">
      <c r="A11" s="34"/>
      <c r="B11" s="39"/>
      <c r="C11" s="12" t="s">
        <v>122</v>
      </c>
      <c r="D11" s="38"/>
      <c r="P11" s="14"/>
      <c r="Q11" s="14"/>
      <c r="R11" s="14"/>
      <c r="S11" s="14"/>
      <c r="T11" s="14"/>
      <c r="U11" s="14"/>
      <c r="V11" s="14"/>
      <c r="W11" s="14"/>
      <c r="X11" s="14"/>
      <c r="Y11" s="14"/>
      <c r="Z11" s="14"/>
    </row>
    <row r="12" spans="1:26" s="7" customFormat="1" ht="12.75">
      <c r="A12" s="34"/>
      <c r="B12" s="39"/>
      <c r="C12" s="12" t="s">
        <v>121</v>
      </c>
      <c r="D12" s="38"/>
      <c r="P12" s="14"/>
      <c r="Q12" s="14"/>
      <c r="R12" s="14"/>
      <c r="S12" s="4"/>
      <c r="T12" s="4"/>
      <c r="U12" s="2"/>
      <c r="V12" s="4"/>
      <c r="W12" s="4"/>
      <c r="X12" s="4"/>
      <c r="Y12" s="2"/>
      <c r="Z12" s="4"/>
    </row>
    <row r="13" spans="1:26" s="7" customFormat="1" ht="12.75">
      <c r="A13" s="34"/>
      <c r="B13" s="39"/>
      <c r="C13" s="12" t="s">
        <v>123</v>
      </c>
      <c r="D13" s="38"/>
      <c r="P13" s="14"/>
      <c r="Q13" s="14"/>
      <c r="R13" s="14"/>
      <c r="S13" s="4"/>
      <c r="T13" s="4"/>
      <c r="U13" s="2"/>
      <c r="V13" s="4"/>
      <c r="W13" s="4"/>
      <c r="X13" s="4"/>
      <c r="Y13" s="2"/>
      <c r="Z13" s="4"/>
    </row>
    <row r="14" spans="1:26" s="7" customFormat="1" ht="12.75">
      <c r="A14" s="34"/>
      <c r="B14" s="39"/>
      <c r="C14" s="12" t="s">
        <v>77</v>
      </c>
      <c r="D14" s="38"/>
      <c r="P14" s="14"/>
      <c r="Q14" s="14"/>
      <c r="R14" s="14"/>
      <c r="S14" s="4"/>
      <c r="T14" s="4"/>
      <c r="U14" s="2"/>
      <c r="V14" s="4"/>
      <c r="W14" s="4"/>
      <c r="X14" s="4"/>
      <c r="Y14" s="2"/>
      <c r="Z14" s="4"/>
    </row>
    <row r="15" spans="1:26" s="345" customFormat="1" ht="12.75">
      <c r="A15" s="341" t="s">
        <v>203</v>
      </c>
      <c r="B15" s="342"/>
      <c r="C15" s="343"/>
      <c r="D15" s="342"/>
      <c r="E15" s="344"/>
      <c r="F15" s="344"/>
      <c r="G15" s="344"/>
      <c r="H15" s="344"/>
      <c r="I15" s="344"/>
      <c r="J15" s="344"/>
      <c r="K15" s="344"/>
      <c r="L15" s="344"/>
      <c r="M15" s="344"/>
      <c r="N15" s="344"/>
      <c r="O15" s="344"/>
      <c r="P15" s="344"/>
      <c r="Q15" s="344"/>
      <c r="R15" s="344"/>
      <c r="S15" s="344"/>
      <c r="T15" s="344"/>
      <c r="U15" s="344"/>
      <c r="V15" s="344"/>
      <c r="W15" s="344"/>
      <c r="X15" s="344"/>
      <c r="Y15" s="344"/>
      <c r="Z15" s="344"/>
    </row>
    <row r="16" spans="1:26" s="3" customFormat="1" ht="12.75">
      <c r="A16" s="37" t="s">
        <v>0</v>
      </c>
      <c r="B16" s="39"/>
      <c r="C16" s="14" t="s">
        <v>1</v>
      </c>
      <c r="D16" s="39"/>
      <c r="E16" s="7" t="s">
        <v>2</v>
      </c>
      <c r="F16" s="14"/>
      <c r="G16" s="14"/>
      <c r="H16" s="14"/>
      <c r="I16" s="14"/>
      <c r="J16" s="14"/>
      <c r="K16" s="14"/>
      <c r="L16" s="14"/>
      <c r="M16" s="14"/>
      <c r="N16" s="14"/>
      <c r="O16" s="14" t="s">
        <v>3</v>
      </c>
      <c r="P16" s="2"/>
      <c r="Q16" s="14" t="s">
        <v>124</v>
      </c>
      <c r="R16" s="14"/>
      <c r="S16" s="4"/>
      <c r="T16" s="2"/>
      <c r="U16" s="14" t="s">
        <v>125</v>
      </c>
      <c r="V16" s="14"/>
      <c r="W16" s="4"/>
      <c r="X16" s="2"/>
      <c r="Y16" s="14" t="s">
        <v>4</v>
      </c>
      <c r="Z16" s="14"/>
    </row>
    <row r="17" spans="1:26" s="3" customFormat="1" ht="12.75">
      <c r="A17" s="36"/>
      <c r="B17" s="39" t="s">
        <v>99</v>
      </c>
      <c r="C17" s="14"/>
      <c r="D17" s="39"/>
      <c r="E17" s="14"/>
      <c r="F17" s="14"/>
      <c r="G17" s="14"/>
      <c r="H17" s="14"/>
      <c r="I17" s="14"/>
      <c r="J17" s="14"/>
      <c r="K17" s="14"/>
      <c r="L17" s="14"/>
      <c r="M17" s="14"/>
      <c r="N17" s="14"/>
      <c r="O17" s="14"/>
      <c r="P17" s="14"/>
      <c r="Q17" s="14"/>
      <c r="R17" s="14"/>
      <c r="S17" s="14"/>
      <c r="T17" s="14"/>
      <c r="U17" s="14"/>
      <c r="V17" s="14"/>
      <c r="W17" s="14"/>
      <c r="X17" s="14"/>
      <c r="Y17" s="14"/>
      <c r="Z17" s="14"/>
    </row>
    <row r="18" spans="1:26" s="5" customFormat="1" ht="12.75">
      <c r="A18" s="36" t="str">
        <f>T(C5)</f>
        <v>10 Uhr</v>
      </c>
      <c r="B18" s="65">
        <v>1</v>
      </c>
      <c r="C18" s="9" t="str">
        <f>T($C$9)</f>
        <v>TV Trichtingen</v>
      </c>
      <c r="D18" s="15" t="s">
        <v>18</v>
      </c>
      <c r="E18" s="9" t="str">
        <f>T($C$10)</f>
        <v>TV Veringendorf</v>
      </c>
      <c r="F18" s="9"/>
      <c r="G18" s="9"/>
      <c r="H18" s="9"/>
      <c r="I18" s="9"/>
      <c r="J18" s="9"/>
      <c r="K18" s="9"/>
      <c r="L18" s="9"/>
      <c r="M18" s="9"/>
      <c r="N18" s="9"/>
      <c r="O18" s="9" t="str">
        <f>T($C$13)</f>
        <v>TV Unterhaugstett 3</v>
      </c>
      <c r="P18" s="4">
        <v>11</v>
      </c>
      <c r="Q18" s="4" t="s">
        <v>5</v>
      </c>
      <c r="R18" s="4">
        <v>7</v>
      </c>
      <c r="S18" s="4"/>
      <c r="T18" s="4">
        <v>7</v>
      </c>
      <c r="U18" s="4" t="s">
        <v>5</v>
      </c>
      <c r="V18" s="4">
        <v>11</v>
      </c>
      <c r="W18" s="4"/>
      <c r="X18" s="4" t="str">
        <f>IF(P18="","",IF(P18=R18,"1",IF(P18&gt;R18,"2","0")))</f>
        <v>2</v>
      </c>
      <c r="Y18" s="4" t="s">
        <v>5</v>
      </c>
      <c r="Z18" s="4" t="str">
        <f>IF(R18="","",IF(P18=R18,"1",IF(P18&lt;R18,"2","0")))</f>
        <v>0</v>
      </c>
    </row>
    <row r="19" spans="1:26" s="5" customFormat="1" ht="12.75">
      <c r="A19" s="36"/>
      <c r="B19" s="65">
        <v>2</v>
      </c>
      <c r="C19" s="9" t="str">
        <f>T($C$11)</f>
        <v>TV Heuchlingen 2</v>
      </c>
      <c r="D19" s="15" t="s">
        <v>18</v>
      </c>
      <c r="E19" s="9" t="str">
        <f>T($C$12)</f>
        <v>TV Heuchlingen 1</v>
      </c>
      <c r="F19" s="9"/>
      <c r="G19" s="9"/>
      <c r="H19" s="9"/>
      <c r="I19" s="9"/>
      <c r="J19" s="9"/>
      <c r="K19" s="9"/>
      <c r="L19" s="9"/>
      <c r="M19" s="9"/>
      <c r="N19" s="9"/>
      <c r="O19" s="9" t="str">
        <f>T($C$9)</f>
        <v>TV Trichtingen</v>
      </c>
      <c r="P19" s="4">
        <v>0</v>
      </c>
      <c r="Q19" s="4" t="s">
        <v>5</v>
      </c>
      <c r="R19" s="4">
        <v>11</v>
      </c>
      <c r="S19" s="4"/>
      <c r="T19" s="4">
        <v>0</v>
      </c>
      <c r="U19" s="4" t="s">
        <v>5</v>
      </c>
      <c r="V19" s="4">
        <v>11</v>
      </c>
      <c r="W19" s="4"/>
      <c r="X19" s="4" t="str">
        <f>IF(P19="","",IF(P19=R19,"1",IF(P19&gt;R19,"2","0")))</f>
        <v>0</v>
      </c>
      <c r="Y19" s="4" t="s">
        <v>5</v>
      </c>
      <c r="Z19" s="4" t="str">
        <f>IF(R19="","",IF(P19=R19,"1",IF(P19&lt;R19,"2","0")))</f>
        <v>2</v>
      </c>
    </row>
    <row r="20" spans="1:26" s="5" customFormat="1" ht="12.75">
      <c r="A20" s="36"/>
      <c r="B20" s="65"/>
      <c r="C20" s="9"/>
      <c r="D20" s="15"/>
      <c r="E20" s="9"/>
      <c r="F20" s="9"/>
      <c r="G20" s="9"/>
      <c r="H20" s="9"/>
      <c r="I20" s="9"/>
      <c r="J20" s="9"/>
      <c r="K20" s="9"/>
      <c r="L20" s="9"/>
      <c r="M20" s="9"/>
      <c r="N20" s="9"/>
      <c r="O20" s="9"/>
      <c r="P20" s="4"/>
      <c r="Q20" s="4"/>
      <c r="R20" s="4"/>
      <c r="S20" s="4"/>
      <c r="T20" s="4"/>
      <c r="U20" s="2"/>
      <c r="V20" s="4"/>
      <c r="W20" s="4"/>
      <c r="X20" s="4"/>
      <c r="Y20" s="2"/>
      <c r="Z20" s="4"/>
    </row>
    <row r="21" spans="1:26" s="5" customFormat="1" ht="12.75">
      <c r="A21" s="36"/>
      <c r="B21" s="65" t="s">
        <v>100</v>
      </c>
      <c r="C21" s="9" t="str">
        <f>T($C$13)</f>
        <v>TV Unterhaugstett 3</v>
      </c>
      <c r="D21" s="15" t="s">
        <v>18</v>
      </c>
      <c r="E21" s="9" t="str">
        <f>T($C$14)</f>
        <v>TSV Dennach</v>
      </c>
      <c r="F21" s="9"/>
      <c r="G21" s="9"/>
      <c r="H21" s="9"/>
      <c r="I21" s="9"/>
      <c r="J21" s="9"/>
      <c r="K21" s="9"/>
      <c r="L21" s="9"/>
      <c r="M21" s="9"/>
      <c r="N21" s="9"/>
      <c r="O21" s="9" t="str">
        <f>T($C$10)</f>
        <v>TV Veringendorf</v>
      </c>
      <c r="P21" s="4">
        <v>0</v>
      </c>
      <c r="Q21" s="4" t="s">
        <v>5</v>
      </c>
      <c r="R21" s="4">
        <v>11</v>
      </c>
      <c r="S21" s="4"/>
      <c r="T21" s="4">
        <v>0</v>
      </c>
      <c r="U21" s="4" t="s">
        <v>5</v>
      </c>
      <c r="V21" s="4">
        <v>11</v>
      </c>
      <c r="W21" s="4"/>
      <c r="X21" s="4" t="str">
        <f>IF(P21="","",IF(P21=R21,"1",IF(P21&gt;R21,"2","0")))</f>
        <v>0</v>
      </c>
      <c r="Y21" s="4" t="s">
        <v>5</v>
      </c>
      <c r="Z21" s="4" t="str">
        <f>IF(R21="","",IF(P21=R21,"1",IF(P21&lt;R21,"2","0")))</f>
        <v>2</v>
      </c>
    </row>
    <row r="22" spans="1:26" s="5" customFormat="1" ht="12.75">
      <c r="A22"/>
      <c r="B22" s="65" t="s">
        <v>101</v>
      </c>
      <c r="C22" s="9" t="str">
        <f>T($C$9)</f>
        <v>TV Trichtingen</v>
      </c>
      <c r="D22" s="15" t="s">
        <v>18</v>
      </c>
      <c r="E22" s="9" t="str">
        <f>T($C$11)</f>
        <v>TV Heuchlingen 2</v>
      </c>
      <c r="F22" s="9"/>
      <c r="G22" s="9"/>
      <c r="H22" s="9"/>
      <c r="I22" s="9"/>
      <c r="J22" s="9"/>
      <c r="K22" s="9"/>
      <c r="L22" s="9"/>
      <c r="M22" s="9"/>
      <c r="N22" s="9"/>
      <c r="O22" s="9" t="str">
        <f>T($C$14)</f>
        <v>TSV Dennach</v>
      </c>
      <c r="P22" s="4">
        <v>11</v>
      </c>
      <c r="Q22" s="4" t="s">
        <v>5</v>
      </c>
      <c r="R22" s="4">
        <v>9</v>
      </c>
      <c r="S22" s="4"/>
      <c r="T22" s="4">
        <v>11</v>
      </c>
      <c r="U22" s="4" t="s">
        <v>5</v>
      </c>
      <c r="V22" s="4">
        <v>6</v>
      </c>
      <c r="W22" s="4"/>
      <c r="X22" s="4" t="str">
        <f>IF(P22="","",IF(P22=R22,"1",IF(P22&gt;R22,"2","0")))</f>
        <v>2</v>
      </c>
      <c r="Y22" s="4" t="s">
        <v>5</v>
      </c>
      <c r="Z22" s="4" t="str">
        <f>IF(R22="","",IF(P22=R22,"1",IF(P22&lt;R22,"2","0")))</f>
        <v>0</v>
      </c>
    </row>
    <row r="23" spans="1:26" s="5" customFormat="1" ht="12.75">
      <c r="A23"/>
      <c r="B23" s="66"/>
      <c r="C23" s="9"/>
      <c r="D23" s="15"/>
      <c r="E23" s="9"/>
      <c r="F23" s="9"/>
      <c r="G23" s="9"/>
      <c r="H23" s="9"/>
      <c r="I23" s="9"/>
      <c r="J23" s="9"/>
      <c r="K23" s="9"/>
      <c r="L23" s="9"/>
      <c r="M23" s="9"/>
      <c r="N23" s="9"/>
      <c r="O23" s="9"/>
      <c r="P23" s="4"/>
      <c r="Q23" s="4"/>
      <c r="R23" s="4"/>
      <c r="S23" s="4"/>
      <c r="T23" s="4"/>
      <c r="U23" s="2"/>
      <c r="V23" s="4"/>
      <c r="W23" s="4"/>
      <c r="X23" s="4"/>
      <c r="Y23" s="2"/>
      <c r="Z23" s="4"/>
    </row>
    <row r="24" spans="1:26" s="5" customFormat="1" ht="12.75">
      <c r="A24" s="36"/>
      <c r="B24" s="65" t="s">
        <v>100</v>
      </c>
      <c r="C24" s="9" t="str">
        <f>T($C$14)</f>
        <v>TSV Dennach</v>
      </c>
      <c r="D24" s="15" t="s">
        <v>18</v>
      </c>
      <c r="E24" s="9" t="str">
        <f>T($C$12)</f>
        <v>TV Heuchlingen 1</v>
      </c>
      <c r="F24" s="9"/>
      <c r="G24" s="9"/>
      <c r="H24" s="9"/>
      <c r="I24" s="9"/>
      <c r="J24" s="9"/>
      <c r="K24" s="9"/>
      <c r="L24" s="9"/>
      <c r="M24" s="9"/>
      <c r="N24" s="9"/>
      <c r="O24" s="9" t="str">
        <f>T($C$13)</f>
        <v>TV Unterhaugstett 3</v>
      </c>
      <c r="P24" s="4">
        <v>11</v>
      </c>
      <c r="Q24" s="4" t="s">
        <v>5</v>
      </c>
      <c r="R24" s="4">
        <v>5</v>
      </c>
      <c r="S24" s="4"/>
      <c r="T24" s="4">
        <v>11</v>
      </c>
      <c r="U24" s="4" t="s">
        <v>5</v>
      </c>
      <c r="V24" s="4">
        <v>5</v>
      </c>
      <c r="W24" s="4"/>
      <c r="X24" s="4" t="str">
        <f>IF(P24="","",IF(P24=R24,"1",IF(P24&gt;R24,"2","0")))</f>
        <v>2</v>
      </c>
      <c r="Y24" s="4" t="s">
        <v>5</v>
      </c>
      <c r="Z24" s="4" t="str">
        <f>IF(R24="","",IF(P24=R24,"1",IF(P24&lt;R24,"2","0")))</f>
        <v>0</v>
      </c>
    </row>
    <row r="25" spans="1:26" s="5" customFormat="1" ht="12.75">
      <c r="A25" s="36"/>
      <c r="B25" s="65" t="s">
        <v>101</v>
      </c>
      <c r="C25" s="9" t="str">
        <f>T($C$10)</f>
        <v>TV Veringendorf</v>
      </c>
      <c r="D25" s="15" t="s">
        <v>18</v>
      </c>
      <c r="E25" s="9" t="str">
        <f>T($C$13)</f>
        <v>TV Unterhaugstett 3</v>
      </c>
      <c r="F25" s="9"/>
      <c r="G25" s="9"/>
      <c r="H25" s="9"/>
      <c r="I25" s="9"/>
      <c r="J25" s="9"/>
      <c r="K25" s="9"/>
      <c r="L25" s="9"/>
      <c r="M25" s="9"/>
      <c r="N25" s="9"/>
      <c r="O25" s="9" t="str">
        <f>T($C$11)</f>
        <v>TV Heuchlingen 2</v>
      </c>
      <c r="P25" s="4">
        <v>11</v>
      </c>
      <c r="Q25" s="4" t="s">
        <v>5</v>
      </c>
      <c r="R25" s="4">
        <v>0</v>
      </c>
      <c r="S25" s="4"/>
      <c r="T25" s="4">
        <v>11</v>
      </c>
      <c r="U25" s="4" t="s">
        <v>5</v>
      </c>
      <c r="V25" s="4">
        <v>0</v>
      </c>
      <c r="W25" s="4"/>
      <c r="X25" s="4" t="str">
        <f>IF(P25="","",IF(P25=R25,"1",IF(P25&gt;R25,"2","0")))</f>
        <v>2</v>
      </c>
      <c r="Y25" s="4" t="s">
        <v>5</v>
      </c>
      <c r="Z25" s="4" t="str">
        <f>IF(R25="","",IF(P25=R25,"1",IF(P25&lt;R25,"2","0")))</f>
        <v>0</v>
      </c>
    </row>
    <row r="27" spans="1:26" ht="12.75">
      <c r="A27" s="36"/>
      <c r="B27" s="65" t="s">
        <v>100</v>
      </c>
      <c r="C27" s="1" t="str">
        <f>T($C$14)</f>
        <v>TSV Dennach</v>
      </c>
      <c r="D27" s="15" t="s">
        <v>18</v>
      </c>
      <c r="E27" s="1" t="str">
        <f>T($C$9)</f>
        <v>TV Trichtingen</v>
      </c>
      <c r="F27" s="1"/>
      <c r="G27" s="1"/>
      <c r="H27" s="1"/>
      <c r="I27" s="1"/>
      <c r="J27" s="1"/>
      <c r="K27" s="1"/>
      <c r="L27" s="1"/>
      <c r="M27" s="1"/>
      <c r="N27" s="1"/>
      <c r="O27" s="1" t="str">
        <f>T($C$12)</f>
        <v>TV Heuchlingen 1</v>
      </c>
      <c r="P27" s="4">
        <v>11</v>
      </c>
      <c r="Q27" s="4" t="s">
        <v>5</v>
      </c>
      <c r="R27" s="4">
        <v>0</v>
      </c>
      <c r="S27" s="4"/>
      <c r="T27" s="4">
        <v>11</v>
      </c>
      <c r="U27" s="4" t="s">
        <v>5</v>
      </c>
      <c r="V27" s="4">
        <v>0</v>
      </c>
      <c r="W27" s="4"/>
      <c r="X27" s="4" t="str">
        <f>IF(P27="","",IF(P27=R27,"1",IF(P27&gt;R27,"2","0")))</f>
        <v>2</v>
      </c>
      <c r="Y27" s="4" t="s">
        <v>5</v>
      </c>
      <c r="Z27" s="4" t="str">
        <f>IF(R27="","",IF(P27=R27,"1",IF(P27&lt;R27,"2","0")))</f>
        <v>0</v>
      </c>
    </row>
    <row r="28" spans="1:26" s="5" customFormat="1" ht="12.75">
      <c r="A28" s="36"/>
      <c r="B28" s="65" t="s">
        <v>101</v>
      </c>
      <c r="C28" s="9" t="str">
        <f>T($C$10)</f>
        <v>TV Veringendorf</v>
      </c>
      <c r="D28" s="15" t="s">
        <v>18</v>
      </c>
      <c r="E28" s="9" t="str">
        <f>T($C$11)</f>
        <v>TV Heuchlingen 2</v>
      </c>
      <c r="F28" s="9"/>
      <c r="G28" s="9"/>
      <c r="H28" s="9"/>
      <c r="I28" s="9"/>
      <c r="J28" s="9"/>
      <c r="K28" s="9"/>
      <c r="L28" s="9"/>
      <c r="M28" s="9"/>
      <c r="N28" s="9"/>
      <c r="O28" s="9" t="str">
        <f>T($C$13)</f>
        <v>TV Unterhaugstett 3</v>
      </c>
      <c r="P28" s="4">
        <v>11</v>
      </c>
      <c r="Q28" s="4" t="s">
        <v>5</v>
      </c>
      <c r="R28" s="4">
        <v>6</v>
      </c>
      <c r="S28" s="4"/>
      <c r="T28" s="4">
        <v>11</v>
      </c>
      <c r="U28" s="4" t="s">
        <v>5</v>
      </c>
      <c r="V28" s="4">
        <v>4</v>
      </c>
      <c r="W28" s="4"/>
      <c r="X28" s="4" t="str">
        <f>IF(P28="","",IF(P28=R28,"1",IF(P28&gt;R28,"2","0")))</f>
        <v>2</v>
      </c>
      <c r="Y28" s="4" t="s">
        <v>5</v>
      </c>
      <c r="Z28" s="4" t="str">
        <f>IF(R28="","",IF(P28=R28,"1",IF(P28&lt;R28,"2","0")))</f>
        <v>0</v>
      </c>
    </row>
    <row r="29" spans="1:26" s="5" customFormat="1" ht="12.75">
      <c r="A29" s="36"/>
      <c r="B29" s="65"/>
      <c r="C29" s="9"/>
      <c r="D29" s="15"/>
      <c r="E29" s="9"/>
      <c r="F29" s="9"/>
      <c r="G29" s="9"/>
      <c r="H29" s="9"/>
      <c r="I29" s="9"/>
      <c r="J29" s="9"/>
      <c r="K29" s="9"/>
      <c r="L29" s="9"/>
      <c r="M29" s="9"/>
      <c r="N29" s="9"/>
      <c r="O29" s="9"/>
      <c r="P29" s="4"/>
      <c r="Q29" s="4"/>
      <c r="R29" s="4"/>
      <c r="S29" s="4"/>
      <c r="T29" s="4"/>
      <c r="U29" s="2"/>
      <c r="V29" s="4"/>
      <c r="W29" s="4"/>
      <c r="X29" s="4"/>
      <c r="Y29" s="2"/>
      <c r="Z29" s="4"/>
    </row>
    <row r="30" spans="1:26" ht="12.75">
      <c r="A30" s="36"/>
      <c r="B30" s="65" t="s">
        <v>100</v>
      </c>
      <c r="C30" s="1" t="str">
        <f>T($C$12)</f>
        <v>TV Heuchlingen 1</v>
      </c>
      <c r="D30" s="15" t="s">
        <v>18</v>
      </c>
      <c r="E30" s="1" t="str">
        <f>T($C$13)</f>
        <v>TV Unterhaugstett 3</v>
      </c>
      <c r="F30" s="1"/>
      <c r="G30" s="1"/>
      <c r="H30" s="1"/>
      <c r="I30" s="1"/>
      <c r="J30" s="1"/>
      <c r="K30" s="1"/>
      <c r="L30" s="1"/>
      <c r="M30" s="1"/>
      <c r="N30" s="1"/>
      <c r="O30" s="1" t="str">
        <f>T($C$9)</f>
        <v>TV Trichtingen</v>
      </c>
      <c r="P30" s="4">
        <v>11</v>
      </c>
      <c r="Q30" s="4" t="s">
        <v>5</v>
      </c>
      <c r="R30" s="4">
        <v>0</v>
      </c>
      <c r="S30" s="4"/>
      <c r="T30" s="4">
        <v>11</v>
      </c>
      <c r="U30" s="4" t="s">
        <v>5</v>
      </c>
      <c r="V30" s="4">
        <v>0</v>
      </c>
      <c r="W30" s="4"/>
      <c r="X30" s="4" t="str">
        <f>IF(P30="","",IF(P30=R30,"1",IF(P30&gt;R30,"2","0")))</f>
        <v>2</v>
      </c>
      <c r="Y30" s="4" t="s">
        <v>5</v>
      </c>
      <c r="Z30" s="4" t="str">
        <f>IF(R30="","",IF(P30=R30,"1",IF(P30&lt;R30,"2","0")))</f>
        <v>0</v>
      </c>
    </row>
    <row r="31" spans="1:26" s="4" customFormat="1" ht="12.75">
      <c r="A31" s="36"/>
      <c r="B31" s="65" t="s">
        <v>101</v>
      </c>
      <c r="C31" s="9" t="str">
        <f>T($C$11)</f>
        <v>TV Heuchlingen 2</v>
      </c>
      <c r="D31" s="15" t="s">
        <v>18</v>
      </c>
      <c r="E31" s="9" t="str">
        <f>T($C$14)</f>
        <v>TSV Dennach</v>
      </c>
      <c r="F31" s="9"/>
      <c r="G31" s="9"/>
      <c r="H31" s="9"/>
      <c r="I31" s="9"/>
      <c r="J31" s="9"/>
      <c r="K31" s="9"/>
      <c r="L31" s="9"/>
      <c r="M31" s="9"/>
      <c r="N31" s="9"/>
      <c r="O31" s="9" t="str">
        <f>T($C$10)</f>
        <v>TV Veringendorf</v>
      </c>
      <c r="P31" s="4">
        <v>0</v>
      </c>
      <c r="Q31" s="4" t="s">
        <v>5</v>
      </c>
      <c r="R31" s="4">
        <v>11</v>
      </c>
      <c r="T31" s="4">
        <v>0</v>
      </c>
      <c r="U31" s="4" t="s">
        <v>5</v>
      </c>
      <c r="V31" s="4">
        <v>11</v>
      </c>
      <c r="X31" s="4" t="str">
        <f>IF(P31="","",IF(P31=R31,"1",IF(P31&gt;R31,"2","0")))</f>
        <v>0</v>
      </c>
      <c r="Y31" s="4" t="s">
        <v>5</v>
      </c>
      <c r="Z31" s="4" t="str">
        <f>IF(R31="","",IF(P31=R31,"1",IF(P31&lt;R31,"2","0")))</f>
        <v>2</v>
      </c>
    </row>
    <row r="32" spans="1:25" s="4" customFormat="1" ht="12.75">
      <c r="A32" s="36"/>
      <c r="B32" s="65"/>
      <c r="C32" s="9"/>
      <c r="D32" s="15"/>
      <c r="E32" s="9"/>
      <c r="F32" s="9"/>
      <c r="G32" s="9"/>
      <c r="H32" s="9"/>
      <c r="I32" s="9"/>
      <c r="J32" s="9"/>
      <c r="K32" s="9"/>
      <c r="L32" s="9"/>
      <c r="M32" s="9"/>
      <c r="N32" s="9"/>
      <c r="O32" s="9"/>
      <c r="U32" s="2"/>
      <c r="Y32" s="2"/>
    </row>
    <row r="33" spans="1:26" s="3" customFormat="1" ht="12.75">
      <c r="A33" s="36"/>
      <c r="B33" s="65" t="s">
        <v>100</v>
      </c>
      <c r="C33" s="9" t="str">
        <f>T($C$13)</f>
        <v>TV Unterhaugstett 3</v>
      </c>
      <c r="D33" s="15" t="s">
        <v>18</v>
      </c>
      <c r="E33" s="9" t="str">
        <f>T($C$9)</f>
        <v>TV Trichtingen</v>
      </c>
      <c r="F33" s="9"/>
      <c r="G33" s="9"/>
      <c r="H33" s="9"/>
      <c r="I33" s="9"/>
      <c r="J33" s="9"/>
      <c r="K33" s="9"/>
      <c r="L33" s="9"/>
      <c r="M33" s="9"/>
      <c r="N33" s="9"/>
      <c r="O33" s="9" t="str">
        <f>T($C$11)</f>
        <v>TV Heuchlingen 2</v>
      </c>
      <c r="P33" s="4">
        <v>0</v>
      </c>
      <c r="Q33" s="4" t="s">
        <v>5</v>
      </c>
      <c r="R33" s="4">
        <v>11</v>
      </c>
      <c r="S33" s="4"/>
      <c r="T33" s="4">
        <v>0</v>
      </c>
      <c r="U33" s="4" t="s">
        <v>5</v>
      </c>
      <c r="V33" s="4">
        <v>11</v>
      </c>
      <c r="W33" s="4"/>
      <c r="X33" s="4" t="str">
        <f>IF(P33="","",IF(P33=R33,"1",IF(P33&gt;R33,"2","0")))</f>
        <v>0</v>
      </c>
      <c r="Y33" s="4" t="s">
        <v>5</v>
      </c>
      <c r="Z33" s="4" t="str">
        <f>IF(R33="","",IF(P33=R33,"1",IF(P33&lt;R33,"2","0")))</f>
        <v>2</v>
      </c>
    </row>
    <row r="34" spans="1:26" ht="12.75">
      <c r="A34" s="36"/>
      <c r="B34" s="65" t="s">
        <v>101</v>
      </c>
      <c r="C34" s="1" t="str">
        <f>T($C$12)</f>
        <v>TV Heuchlingen 1</v>
      </c>
      <c r="D34" s="15" t="s">
        <v>18</v>
      </c>
      <c r="E34" s="1" t="str">
        <f>T($C$10)</f>
        <v>TV Veringendorf</v>
      </c>
      <c r="F34" s="1"/>
      <c r="G34" s="1"/>
      <c r="H34" s="1"/>
      <c r="I34" s="1"/>
      <c r="J34" s="1"/>
      <c r="K34" s="1"/>
      <c r="L34" s="1"/>
      <c r="M34" s="1"/>
      <c r="N34" s="1"/>
      <c r="O34" s="1" t="str">
        <f>T($C$14)</f>
        <v>TSV Dennach</v>
      </c>
      <c r="P34" s="4">
        <v>11</v>
      </c>
      <c r="Q34" s="4" t="s">
        <v>5</v>
      </c>
      <c r="R34" s="4">
        <v>0</v>
      </c>
      <c r="S34" s="4"/>
      <c r="T34" s="4">
        <v>11</v>
      </c>
      <c r="U34" s="4" t="s">
        <v>5</v>
      </c>
      <c r="V34" s="4">
        <v>0</v>
      </c>
      <c r="W34" s="4"/>
      <c r="X34" s="4" t="str">
        <f>IF(P34="","",IF(P34=R34,"1",IF(P34&gt;R34,"2","0")))</f>
        <v>2</v>
      </c>
      <c r="Y34" s="4" t="s">
        <v>5</v>
      </c>
      <c r="Z34" s="4" t="str">
        <f>IF(R34="","",IF(P34=R34,"1",IF(P34&lt;R34,"2","0")))</f>
        <v>0</v>
      </c>
    </row>
    <row r="36" spans="1:26" ht="12.75">
      <c r="A36" s="36"/>
      <c r="B36" s="65" t="s">
        <v>100</v>
      </c>
      <c r="C36" s="1" t="str">
        <f>T($C$13)</f>
        <v>TV Unterhaugstett 3</v>
      </c>
      <c r="D36" s="15" t="s">
        <v>18</v>
      </c>
      <c r="E36" s="1" t="str">
        <f>T($C$11)</f>
        <v>TV Heuchlingen 2</v>
      </c>
      <c r="F36" s="1"/>
      <c r="G36" s="1"/>
      <c r="H36" s="1"/>
      <c r="I36" s="1"/>
      <c r="J36" s="1"/>
      <c r="K36" s="1"/>
      <c r="L36" s="1"/>
      <c r="M36" s="1"/>
      <c r="N36" s="1"/>
      <c r="O36" s="1" t="str">
        <f>T($C$9)</f>
        <v>TV Trichtingen</v>
      </c>
      <c r="P36" s="4">
        <v>0</v>
      </c>
      <c r="Q36" s="4" t="s">
        <v>5</v>
      </c>
      <c r="R36" s="4">
        <v>11</v>
      </c>
      <c r="S36" s="4"/>
      <c r="T36" s="4">
        <v>0</v>
      </c>
      <c r="U36" s="4" t="s">
        <v>5</v>
      </c>
      <c r="V36" s="4">
        <v>11</v>
      </c>
      <c r="W36" s="4"/>
      <c r="X36" s="4" t="str">
        <f>IF(P36="","",IF(P36=R36,"1",IF(P36&gt;R36,"2","0")))</f>
        <v>0</v>
      </c>
      <c r="Y36" s="4" t="s">
        <v>5</v>
      </c>
      <c r="Z36" s="4" t="str">
        <f>IF(R36="","",IF(P36=R36,"1",IF(P36&lt;R36,"2","0")))</f>
        <v>2</v>
      </c>
    </row>
    <row r="37" spans="1:26" ht="12.75">
      <c r="A37" s="36"/>
      <c r="B37" s="65" t="s">
        <v>101</v>
      </c>
      <c r="C37" s="1" t="str">
        <f>T($C$10)</f>
        <v>TV Veringendorf</v>
      </c>
      <c r="D37" s="15" t="s">
        <v>18</v>
      </c>
      <c r="E37" s="1" t="str">
        <f>T($C$14)</f>
        <v>TSV Dennach</v>
      </c>
      <c r="F37" s="1"/>
      <c r="G37" s="1"/>
      <c r="H37" s="1"/>
      <c r="I37" s="1"/>
      <c r="J37" s="1"/>
      <c r="K37" s="1"/>
      <c r="L37" s="1"/>
      <c r="M37" s="1"/>
      <c r="N37" s="1"/>
      <c r="O37" s="1" t="str">
        <f>T($C$12)</f>
        <v>TV Heuchlingen 1</v>
      </c>
      <c r="P37" s="4">
        <v>0</v>
      </c>
      <c r="Q37" s="4" t="s">
        <v>5</v>
      </c>
      <c r="R37" s="4">
        <v>11</v>
      </c>
      <c r="S37" s="4"/>
      <c r="T37" s="4">
        <v>0</v>
      </c>
      <c r="U37" s="4" t="s">
        <v>5</v>
      </c>
      <c r="V37" s="4">
        <v>11</v>
      </c>
      <c r="W37" s="4"/>
      <c r="X37" s="4" t="str">
        <f>IF(P37="","",IF(P37=R37,"1",IF(P37&gt;R37,"2","0")))</f>
        <v>0</v>
      </c>
      <c r="Y37" s="4" t="s">
        <v>5</v>
      </c>
      <c r="Z37" s="4" t="str">
        <f>IF(R37="","",IF(P37=R37,"1",IF(P37&lt;R37,"2","0")))</f>
        <v>2</v>
      </c>
    </row>
    <row r="38" spans="1:26" ht="12.75">
      <c r="A38" s="36"/>
      <c r="B38" s="65"/>
      <c r="C38" s="1"/>
      <c r="D38" s="15"/>
      <c r="E38" s="1"/>
      <c r="F38" s="1"/>
      <c r="G38" s="1"/>
      <c r="H38" s="1"/>
      <c r="I38" s="1"/>
      <c r="J38" s="1"/>
      <c r="K38" s="1"/>
      <c r="L38" s="1"/>
      <c r="M38" s="1"/>
      <c r="N38" s="1"/>
      <c r="O38" s="1"/>
      <c r="Q38" s="4"/>
      <c r="S38" s="4"/>
      <c r="T38" s="4"/>
      <c r="V38" s="4"/>
      <c r="W38" s="4"/>
      <c r="X38" s="4"/>
      <c r="Z38" s="4"/>
    </row>
    <row r="39" spans="1:26" s="5" customFormat="1" ht="12.75">
      <c r="A39" s="36"/>
      <c r="B39" s="65" t="s">
        <v>100</v>
      </c>
      <c r="C39" s="9" t="str">
        <f>T($C$12)</f>
        <v>TV Heuchlingen 1</v>
      </c>
      <c r="D39" s="15" t="s">
        <v>18</v>
      </c>
      <c r="E39" s="9" t="str">
        <f>T($C$9)</f>
        <v>TV Trichtingen</v>
      </c>
      <c r="F39" s="9"/>
      <c r="G39" s="9"/>
      <c r="H39" s="9"/>
      <c r="I39" s="9"/>
      <c r="J39" s="9"/>
      <c r="K39" s="9"/>
      <c r="L39" s="9"/>
      <c r="M39" s="9"/>
      <c r="N39" s="9"/>
      <c r="O39" s="9" t="str">
        <f>T($C$10)</f>
        <v>TV Veringendorf</v>
      </c>
      <c r="P39" s="4">
        <v>11</v>
      </c>
      <c r="Q39" s="4" t="s">
        <v>5</v>
      </c>
      <c r="R39" s="4">
        <v>0</v>
      </c>
      <c r="S39" s="4"/>
      <c r="T39" s="4">
        <v>11</v>
      </c>
      <c r="U39" s="4" t="s">
        <v>5</v>
      </c>
      <c r="V39" s="4">
        <v>0</v>
      </c>
      <c r="W39" s="4"/>
      <c r="X39" s="4" t="str">
        <f>IF(P39="","",IF(P39=R39,"1",IF(P39&gt;R39,"2","0")))</f>
        <v>2</v>
      </c>
      <c r="Y39" s="4" t="s">
        <v>5</v>
      </c>
      <c r="Z39" s="4" t="str">
        <f>IF(R39="","",IF(P39=R39,"1",IF(P39&lt;R39,"2","0")))</f>
        <v>0</v>
      </c>
    </row>
    <row r="41" spans="1:26" ht="12.75">
      <c r="A41" s="36"/>
      <c r="B41" s="65"/>
      <c r="C41" s="1"/>
      <c r="D41" s="40"/>
      <c r="E41" s="1"/>
      <c r="F41" s="1"/>
      <c r="G41" s="1"/>
      <c r="H41" s="1"/>
      <c r="I41" s="1"/>
      <c r="J41" s="1"/>
      <c r="K41" s="1"/>
      <c r="L41" s="1"/>
      <c r="M41" s="1"/>
      <c r="N41" s="1"/>
      <c r="O41" s="1"/>
      <c r="S41" s="14"/>
      <c r="T41" s="4"/>
      <c r="V41" s="4"/>
      <c r="W41" s="14"/>
      <c r="X41" s="4"/>
      <c r="Z41" s="4"/>
    </row>
    <row r="42" spans="1:26" s="7" customFormat="1" ht="12.75">
      <c r="A42" s="34" t="s">
        <v>7</v>
      </c>
      <c r="B42" s="39"/>
      <c r="C42" s="355">
        <f>Spielplan!$C$27</f>
        <v>42931</v>
      </c>
      <c r="D42" s="356"/>
      <c r="E42" s="356"/>
      <c r="F42" s="356"/>
      <c r="G42" s="356"/>
      <c r="H42" s="356"/>
      <c r="I42" s="356"/>
      <c r="J42" s="356"/>
      <c r="K42" s="356"/>
      <c r="L42" s="356"/>
      <c r="M42" s="356"/>
      <c r="N42" s="356"/>
      <c r="O42" s="1"/>
      <c r="P42" s="14"/>
      <c r="Q42" s="14"/>
      <c r="R42" s="14"/>
      <c r="S42" s="14"/>
      <c r="T42" s="14"/>
      <c r="U42" s="14"/>
      <c r="V42" s="14"/>
      <c r="W42" s="14"/>
      <c r="X42" s="14"/>
      <c r="Y42" s="14"/>
      <c r="Z42" s="14"/>
    </row>
    <row r="43" spans="1:26" s="7" customFormat="1" ht="12.75">
      <c r="A43" s="34" t="s">
        <v>109</v>
      </c>
      <c r="B43" s="39"/>
      <c r="C43" s="357">
        <f>Spielplan!C29</f>
        <v>0</v>
      </c>
      <c r="D43" s="358"/>
      <c r="E43" s="358"/>
      <c r="F43" s="358"/>
      <c r="G43" s="358"/>
      <c r="H43" s="358"/>
      <c r="I43" s="358"/>
      <c r="J43" s="358"/>
      <c r="K43" s="358"/>
      <c r="L43" s="358"/>
      <c r="M43" s="358"/>
      <c r="N43" s="358"/>
      <c r="P43" s="14"/>
      <c r="Q43" s="14"/>
      <c r="R43" s="14"/>
      <c r="S43" s="14"/>
      <c r="T43" s="14"/>
      <c r="U43" s="14"/>
      <c r="V43" s="14"/>
      <c r="W43" s="14"/>
      <c r="X43" s="14"/>
      <c r="Y43" s="14"/>
      <c r="Z43" s="14"/>
    </row>
    <row r="44" spans="1:26" s="7" customFormat="1" ht="12.75">
      <c r="A44" s="34" t="s">
        <v>8</v>
      </c>
      <c r="B44" s="39"/>
      <c r="C44" s="67" t="s">
        <v>129</v>
      </c>
      <c r="D44" s="38"/>
      <c r="P44" s="14"/>
      <c r="Q44" s="14"/>
      <c r="R44" s="14"/>
      <c r="S44" s="14"/>
      <c r="T44" s="14"/>
      <c r="U44" s="14"/>
      <c r="V44" s="14"/>
      <c r="W44" s="14"/>
      <c r="X44" s="14"/>
      <c r="Y44" s="14"/>
      <c r="Z44" s="14"/>
    </row>
    <row r="45" spans="1:26" s="7" customFormat="1" ht="12.75">
      <c r="A45" s="34" t="s">
        <v>40</v>
      </c>
      <c r="B45" s="39"/>
      <c r="C45" s="3" t="s">
        <v>130</v>
      </c>
      <c r="D45" s="38"/>
      <c r="P45" s="14"/>
      <c r="Q45" s="14"/>
      <c r="R45" s="14"/>
      <c r="S45" s="14"/>
      <c r="T45" s="14"/>
      <c r="U45" s="14"/>
      <c r="V45" s="14"/>
      <c r="W45" s="14"/>
      <c r="X45" s="14"/>
      <c r="Y45" s="14"/>
      <c r="Z45" s="14"/>
    </row>
    <row r="46" spans="1:26" s="7" customFormat="1" ht="12.75">
      <c r="A46" s="34" t="s">
        <v>9</v>
      </c>
      <c r="B46" s="39"/>
      <c r="C46" s="355" t="str">
        <f>Spielplan!$C$28</f>
        <v>10 Uhr</v>
      </c>
      <c r="D46" s="356"/>
      <c r="E46" s="356"/>
      <c r="F46" s="356"/>
      <c r="G46" s="356"/>
      <c r="H46" s="356"/>
      <c r="I46" s="356"/>
      <c r="J46" s="356"/>
      <c r="K46" s="356"/>
      <c r="L46" s="356"/>
      <c r="M46" s="356"/>
      <c r="N46" s="356"/>
      <c r="P46" s="14"/>
      <c r="Q46" s="14"/>
      <c r="R46" s="14"/>
      <c r="S46" s="14"/>
      <c r="T46" s="14"/>
      <c r="U46" s="14"/>
      <c r="V46" s="14"/>
      <c r="W46" s="14"/>
      <c r="X46" s="14"/>
      <c r="Y46" s="14"/>
      <c r="Z46" s="14"/>
    </row>
    <row r="47" spans="1:26" s="7" customFormat="1" ht="12.75">
      <c r="A47" s="34" t="s">
        <v>41</v>
      </c>
      <c r="B47" s="39"/>
      <c r="C47" s="7" t="s">
        <v>126</v>
      </c>
      <c r="D47" s="38"/>
      <c r="P47" s="14"/>
      <c r="Q47" s="14"/>
      <c r="R47" s="14"/>
      <c r="S47" s="14"/>
      <c r="T47" s="14"/>
      <c r="U47" s="14"/>
      <c r="V47" s="14"/>
      <c r="W47" s="14"/>
      <c r="X47" s="14"/>
      <c r="Y47" s="14"/>
      <c r="Z47" s="14"/>
    </row>
    <row r="48" spans="1:26" s="7" customFormat="1" ht="12.75">
      <c r="A48" s="34" t="s">
        <v>42</v>
      </c>
      <c r="B48" s="39"/>
      <c r="C48" s="7" t="str">
        <f>Spielplan!$C$22</f>
        <v> BZM Vor</v>
      </c>
      <c r="D48" s="38"/>
      <c r="P48" s="14"/>
      <c r="Q48" s="14"/>
      <c r="R48" s="14"/>
      <c r="S48" s="14"/>
      <c r="T48" s="14"/>
      <c r="U48" s="14"/>
      <c r="V48" s="14"/>
      <c r="W48" s="14"/>
      <c r="X48" s="14"/>
      <c r="Y48" s="14"/>
      <c r="Z48" s="14"/>
    </row>
    <row r="49" spans="1:26" s="3" customFormat="1" ht="12.75">
      <c r="A49" s="34" t="s">
        <v>43</v>
      </c>
      <c r="B49" s="39"/>
      <c r="C49" s="14"/>
      <c r="D49" s="39"/>
      <c r="E49" s="14"/>
      <c r="F49" s="14"/>
      <c r="G49" s="14"/>
      <c r="H49" s="14"/>
      <c r="I49" s="14"/>
      <c r="J49" s="14"/>
      <c r="K49" s="14"/>
      <c r="L49" s="14"/>
      <c r="M49" s="14"/>
      <c r="N49" s="14"/>
      <c r="O49" s="7"/>
      <c r="P49" s="14"/>
      <c r="Q49" s="14"/>
      <c r="R49" s="14"/>
      <c r="S49" s="14"/>
      <c r="T49" s="14"/>
      <c r="U49" s="2"/>
      <c r="V49" s="4"/>
      <c r="W49" s="14"/>
      <c r="X49" s="14"/>
      <c r="Y49" s="2"/>
      <c r="Z49" s="4"/>
    </row>
    <row r="50" spans="1:26" s="3" customFormat="1" ht="12.75">
      <c r="A50" s="36"/>
      <c r="B50" s="65"/>
      <c r="C50" s="264"/>
      <c r="D50" s="265"/>
      <c r="E50" s="8"/>
      <c r="F50" s="8"/>
      <c r="G50" s="8"/>
      <c r="H50" s="8"/>
      <c r="I50" s="8"/>
      <c r="J50" s="8"/>
      <c r="K50" s="8"/>
      <c r="L50" s="8"/>
      <c r="M50" s="8"/>
      <c r="N50" s="8"/>
      <c r="O50" s="8"/>
      <c r="P50" s="8"/>
      <c r="Q50" s="8"/>
      <c r="R50" s="8"/>
      <c r="S50" s="10"/>
      <c r="T50" s="10"/>
      <c r="U50" s="266"/>
      <c r="V50" s="10"/>
      <c r="W50" s="10"/>
      <c r="X50" s="10"/>
      <c r="Y50" s="266"/>
      <c r="Z50" s="10"/>
    </row>
    <row r="51" spans="1:26" s="3" customFormat="1" ht="12.75">
      <c r="A51" s="37" t="s">
        <v>0</v>
      </c>
      <c r="B51" s="39"/>
      <c r="C51" s="14" t="s">
        <v>1</v>
      </c>
      <c r="D51" s="39"/>
      <c r="E51" s="7" t="s">
        <v>2</v>
      </c>
      <c r="F51" s="14"/>
      <c r="G51" s="14"/>
      <c r="H51" s="14"/>
      <c r="I51" s="14"/>
      <c r="J51" s="14"/>
      <c r="K51" s="14"/>
      <c r="L51" s="14"/>
      <c r="M51" s="14"/>
      <c r="N51" s="14"/>
      <c r="O51" s="14" t="s">
        <v>3</v>
      </c>
      <c r="P51" s="2"/>
      <c r="Q51" s="14" t="s">
        <v>124</v>
      </c>
      <c r="R51" s="14"/>
      <c r="S51" s="4"/>
      <c r="T51" s="2"/>
      <c r="U51" s="14" t="s">
        <v>125</v>
      </c>
      <c r="V51" s="14"/>
      <c r="W51" s="4"/>
      <c r="X51" s="2"/>
      <c r="Y51" s="14" t="s">
        <v>4</v>
      </c>
      <c r="Z51" s="14"/>
    </row>
    <row r="52" spans="1:26" s="3" customFormat="1" ht="12.75">
      <c r="A52" s="36"/>
      <c r="B52" s="39" t="s">
        <v>99</v>
      </c>
      <c r="C52" s="14"/>
      <c r="D52" s="39"/>
      <c r="E52" s="14"/>
      <c r="F52" s="14"/>
      <c r="G52" s="14"/>
      <c r="H52" s="14"/>
      <c r="I52" s="14"/>
      <c r="J52" s="14"/>
      <c r="K52" s="14"/>
      <c r="L52" s="14"/>
      <c r="M52" s="14"/>
      <c r="N52" s="14"/>
      <c r="O52" s="14"/>
      <c r="P52" s="14"/>
      <c r="Q52" s="14"/>
      <c r="R52" s="14"/>
      <c r="S52" s="14"/>
      <c r="T52" s="14"/>
      <c r="U52" s="14"/>
      <c r="V52" s="14"/>
      <c r="W52" s="14"/>
      <c r="X52" s="14"/>
      <c r="Y52" s="14"/>
      <c r="Z52" s="14"/>
    </row>
    <row r="53" spans="1:26" s="5" customFormat="1" ht="12.75">
      <c r="A53" s="36" t="str">
        <f>T(C46)</f>
        <v>10 Uhr</v>
      </c>
      <c r="B53" s="65">
        <v>1</v>
      </c>
      <c r="C53" s="9" t="str">
        <f>T($C$10)</f>
        <v>TV Veringendorf</v>
      </c>
      <c r="D53" s="15" t="s">
        <v>18</v>
      </c>
      <c r="E53" s="9" t="str">
        <f>T($C$9)</f>
        <v>TV Trichtingen</v>
      </c>
      <c r="G53" s="9"/>
      <c r="H53" s="9"/>
      <c r="I53" s="9"/>
      <c r="J53" s="9"/>
      <c r="K53" s="9"/>
      <c r="L53" s="9"/>
      <c r="M53" s="9"/>
      <c r="N53" s="9"/>
      <c r="O53" s="9" t="str">
        <f>T($C$13)</f>
        <v>TV Unterhaugstett 3</v>
      </c>
      <c r="P53" s="4"/>
      <c r="Q53" s="4" t="s">
        <v>5</v>
      </c>
      <c r="R53" s="4"/>
      <c r="S53" s="4"/>
      <c r="T53" s="4"/>
      <c r="U53" s="4" t="s">
        <v>5</v>
      </c>
      <c r="V53" s="4"/>
      <c r="W53" s="4"/>
      <c r="X53" s="4">
        <f>IF(P53="","",IF(P53=R53,"1",IF(P53&gt;R53,"2","0")))</f>
      </c>
      <c r="Y53" s="4" t="s">
        <v>5</v>
      </c>
      <c r="Z53" s="4">
        <f>IF(R53="","",IF(P53=R53,"1",IF(P53&lt;R53,"2","0")))</f>
      </c>
    </row>
    <row r="54" spans="1:26" s="5" customFormat="1" ht="12.75">
      <c r="A54" s="36"/>
      <c r="B54" s="65">
        <v>2</v>
      </c>
      <c r="C54" s="9" t="str">
        <f>T($C$12)</f>
        <v>TV Heuchlingen 1</v>
      </c>
      <c r="D54" s="15" t="s">
        <v>18</v>
      </c>
      <c r="E54" s="9" t="str">
        <f>T($C$11)</f>
        <v>TV Heuchlingen 2</v>
      </c>
      <c r="G54" s="9"/>
      <c r="H54" s="9"/>
      <c r="I54" s="9"/>
      <c r="J54" s="9"/>
      <c r="K54" s="9"/>
      <c r="L54" s="9"/>
      <c r="M54" s="9"/>
      <c r="N54" s="9"/>
      <c r="O54" s="9" t="str">
        <f>T($C$9)</f>
        <v>TV Trichtingen</v>
      </c>
      <c r="P54" s="4"/>
      <c r="Q54" s="4" t="s">
        <v>5</v>
      </c>
      <c r="R54" s="4"/>
      <c r="S54" s="4"/>
      <c r="T54" s="4"/>
      <c r="U54" s="4" t="s">
        <v>5</v>
      </c>
      <c r="V54" s="4"/>
      <c r="W54" s="4"/>
      <c r="X54" s="4">
        <f>IF(P54="","",IF(P54=R54,"1",IF(P54&gt;R54,"2","0")))</f>
      </c>
      <c r="Y54" s="4" t="s">
        <v>5</v>
      </c>
      <c r="Z54" s="4">
        <f>IF(R54="","",IF(P54=R54,"1",IF(P54&lt;R54,"2","0")))</f>
      </c>
    </row>
    <row r="55" spans="1:26" s="5" customFormat="1" ht="12.75">
      <c r="A55" s="36"/>
      <c r="B55" s="65"/>
      <c r="C55" s="9"/>
      <c r="D55" s="15"/>
      <c r="E55" s="9"/>
      <c r="G55" s="9"/>
      <c r="H55" s="9"/>
      <c r="I55" s="9"/>
      <c r="J55" s="9"/>
      <c r="K55" s="9"/>
      <c r="L55" s="9"/>
      <c r="M55" s="9"/>
      <c r="N55" s="9"/>
      <c r="O55" s="9"/>
      <c r="P55" s="4"/>
      <c r="Q55" s="4"/>
      <c r="R55" s="4"/>
      <c r="S55" s="4"/>
      <c r="T55" s="4"/>
      <c r="U55" s="2"/>
      <c r="V55" s="4"/>
      <c r="W55" s="4"/>
      <c r="X55" s="4"/>
      <c r="Y55" s="2"/>
      <c r="Z55" s="4"/>
    </row>
    <row r="56" spans="1:26" s="5" customFormat="1" ht="12.75">
      <c r="A56" s="36"/>
      <c r="B56" s="65" t="s">
        <v>100</v>
      </c>
      <c r="C56" s="9" t="str">
        <f>T($C$14)</f>
        <v>TSV Dennach</v>
      </c>
      <c r="D56" s="15" t="s">
        <v>18</v>
      </c>
      <c r="E56" s="9" t="str">
        <f>T($C$13)</f>
        <v>TV Unterhaugstett 3</v>
      </c>
      <c r="G56" s="9"/>
      <c r="H56" s="9"/>
      <c r="I56" s="9"/>
      <c r="J56" s="9"/>
      <c r="K56" s="9"/>
      <c r="L56" s="9"/>
      <c r="M56" s="9"/>
      <c r="N56" s="9"/>
      <c r="O56" s="9" t="str">
        <f>T($C$10)</f>
        <v>TV Veringendorf</v>
      </c>
      <c r="P56" s="4"/>
      <c r="Q56" s="4" t="s">
        <v>5</v>
      </c>
      <c r="R56" s="4"/>
      <c r="S56" s="4"/>
      <c r="T56" s="4"/>
      <c r="U56" s="4" t="s">
        <v>5</v>
      </c>
      <c r="V56" s="4"/>
      <c r="W56" s="4"/>
      <c r="X56" s="4">
        <f>IF(P56="","",IF(P56=R56,"1",IF(P56&gt;R56,"2","0")))</f>
      </c>
      <c r="Y56" s="4" t="s">
        <v>5</v>
      </c>
      <c r="Z56" s="4">
        <f>IF(R56="","",IF(P56=R56,"1",IF(P56&lt;R56,"2","0")))</f>
      </c>
    </row>
    <row r="57" spans="1:26" s="5" customFormat="1" ht="12.75">
      <c r="A57"/>
      <c r="B57" s="65" t="s">
        <v>101</v>
      </c>
      <c r="C57" s="9" t="str">
        <f>T($C$11)</f>
        <v>TV Heuchlingen 2</v>
      </c>
      <c r="D57" s="15" t="s">
        <v>18</v>
      </c>
      <c r="E57" s="9" t="str">
        <f>T($C$9)</f>
        <v>TV Trichtingen</v>
      </c>
      <c r="G57" s="9"/>
      <c r="H57" s="9"/>
      <c r="I57" s="9"/>
      <c r="J57" s="9"/>
      <c r="K57" s="9"/>
      <c r="L57" s="9"/>
      <c r="M57" s="9"/>
      <c r="N57" s="9"/>
      <c r="O57" s="9" t="str">
        <f>T($C$14)</f>
        <v>TSV Dennach</v>
      </c>
      <c r="P57" s="4"/>
      <c r="Q57" s="4" t="s">
        <v>5</v>
      </c>
      <c r="R57" s="4"/>
      <c r="S57" s="4"/>
      <c r="T57" s="4"/>
      <c r="U57" s="4" t="s">
        <v>5</v>
      </c>
      <c r="V57" s="4"/>
      <c r="W57" s="4"/>
      <c r="X57" s="4">
        <f>IF(P57="","",IF(P57=R57,"1",IF(P57&gt;R57,"2","0")))</f>
      </c>
      <c r="Y57" s="4" t="s">
        <v>5</v>
      </c>
      <c r="Z57" s="4">
        <f>IF(R57="","",IF(P57=R57,"1",IF(P57&lt;R57,"2","0")))</f>
      </c>
    </row>
    <row r="58" spans="1:26" s="5" customFormat="1" ht="12.75">
      <c r="A58"/>
      <c r="B58" s="66"/>
      <c r="C58" s="9"/>
      <c r="D58" s="15"/>
      <c r="E58" s="9"/>
      <c r="G58" s="9"/>
      <c r="H58" s="9"/>
      <c r="I58" s="9"/>
      <c r="J58" s="9"/>
      <c r="K58" s="9"/>
      <c r="L58" s="9"/>
      <c r="M58" s="9"/>
      <c r="N58" s="9"/>
      <c r="O58" s="9"/>
      <c r="P58" s="4"/>
      <c r="Q58" s="4"/>
      <c r="R58" s="4"/>
      <c r="S58" s="4"/>
      <c r="T58" s="4"/>
      <c r="U58" s="2"/>
      <c r="V58" s="4"/>
      <c r="W58" s="4"/>
      <c r="X58" s="4"/>
      <c r="Y58" s="2"/>
      <c r="Z58" s="4"/>
    </row>
    <row r="59" spans="1:26" s="5" customFormat="1" ht="12.75">
      <c r="A59" s="36"/>
      <c r="B59" s="65" t="s">
        <v>100</v>
      </c>
      <c r="C59" s="9" t="str">
        <f>T($C$12)</f>
        <v>TV Heuchlingen 1</v>
      </c>
      <c r="D59" s="15" t="s">
        <v>18</v>
      </c>
      <c r="E59" s="9" t="str">
        <f>T($C$14)</f>
        <v>TSV Dennach</v>
      </c>
      <c r="G59" s="9"/>
      <c r="H59" s="9"/>
      <c r="I59" s="9"/>
      <c r="J59" s="9"/>
      <c r="K59" s="9"/>
      <c r="L59" s="9"/>
      <c r="M59" s="9"/>
      <c r="N59" s="9"/>
      <c r="O59" s="9" t="str">
        <f>T($C$13)</f>
        <v>TV Unterhaugstett 3</v>
      </c>
      <c r="P59" s="4"/>
      <c r="Q59" s="4" t="s">
        <v>5</v>
      </c>
      <c r="R59" s="4"/>
      <c r="S59" s="4"/>
      <c r="T59" s="4"/>
      <c r="U59" s="4" t="s">
        <v>5</v>
      </c>
      <c r="V59" s="4"/>
      <c r="W59" s="4"/>
      <c r="X59" s="4">
        <f>IF(P59="","",IF(P59=R59,"1",IF(P59&gt;R59,"2","0")))</f>
      </c>
      <c r="Y59" s="4" t="s">
        <v>5</v>
      </c>
      <c r="Z59" s="4">
        <f>IF(R59="","",IF(P59=R59,"1",IF(P59&lt;R59,"2","0")))</f>
      </c>
    </row>
    <row r="60" spans="1:26" s="5" customFormat="1" ht="12.75">
      <c r="A60" s="36"/>
      <c r="B60" s="65" t="s">
        <v>101</v>
      </c>
      <c r="C60" s="9" t="str">
        <f>T($C$13)</f>
        <v>TV Unterhaugstett 3</v>
      </c>
      <c r="D60" s="15" t="s">
        <v>18</v>
      </c>
      <c r="E60" s="9" t="str">
        <f>T($C$10)</f>
        <v>TV Veringendorf</v>
      </c>
      <c r="G60" s="9"/>
      <c r="H60" s="9"/>
      <c r="I60" s="9"/>
      <c r="J60" s="9"/>
      <c r="K60" s="9"/>
      <c r="L60" s="9"/>
      <c r="M60" s="9"/>
      <c r="N60" s="9"/>
      <c r="O60" s="9" t="str">
        <f>T($C$11)</f>
        <v>TV Heuchlingen 2</v>
      </c>
      <c r="P60" s="4"/>
      <c r="Q60" s="4" t="s">
        <v>5</v>
      </c>
      <c r="R60" s="4"/>
      <c r="S60" s="4"/>
      <c r="T60" s="4"/>
      <c r="U60" s="4" t="s">
        <v>5</v>
      </c>
      <c r="V60" s="4"/>
      <c r="W60" s="4"/>
      <c r="X60" s="4">
        <f>IF(P60="","",IF(P60=R60,"1",IF(P60&gt;R60,"2","0")))</f>
      </c>
      <c r="Y60" s="4" t="s">
        <v>5</v>
      </c>
      <c r="Z60" s="4">
        <f>IF(R60="","",IF(P60=R60,"1",IF(P60&lt;R60,"2","0")))</f>
      </c>
    </row>
    <row r="62" spans="1:26" ht="12.75">
      <c r="A62" s="36"/>
      <c r="B62" s="65" t="s">
        <v>100</v>
      </c>
      <c r="C62" s="1" t="str">
        <f>T($C$9)</f>
        <v>TV Trichtingen</v>
      </c>
      <c r="D62" s="15" t="s">
        <v>18</v>
      </c>
      <c r="E62" s="1" t="str">
        <f>T($C$14)</f>
        <v>TSV Dennach</v>
      </c>
      <c r="G62" s="1"/>
      <c r="H62" s="1"/>
      <c r="I62" s="1"/>
      <c r="J62" s="1"/>
      <c r="K62" s="1"/>
      <c r="L62" s="1"/>
      <c r="M62" s="1"/>
      <c r="N62" s="1"/>
      <c r="O62" s="1" t="str">
        <f>T($C$12)</f>
        <v>TV Heuchlingen 1</v>
      </c>
      <c r="P62" s="4"/>
      <c r="Q62" s="4" t="s">
        <v>5</v>
      </c>
      <c r="R62" s="4"/>
      <c r="S62" s="4"/>
      <c r="T62" s="4"/>
      <c r="U62" s="4" t="s">
        <v>5</v>
      </c>
      <c r="V62" s="4"/>
      <c r="W62" s="4"/>
      <c r="X62" s="4">
        <f>IF(P62="","",IF(P62=R62,"1",IF(P62&gt;R62,"2","0")))</f>
      </c>
      <c r="Y62" s="4" t="s">
        <v>5</v>
      </c>
      <c r="Z62" s="4">
        <f>IF(R62="","",IF(P62=R62,"1",IF(P62&lt;R62,"2","0")))</f>
      </c>
    </row>
    <row r="63" spans="1:26" s="5" customFormat="1" ht="12.75">
      <c r="A63" s="36"/>
      <c r="B63" s="65" t="s">
        <v>101</v>
      </c>
      <c r="C63" s="9" t="str">
        <f>T($C$11)</f>
        <v>TV Heuchlingen 2</v>
      </c>
      <c r="D63" s="15" t="s">
        <v>18</v>
      </c>
      <c r="E63" s="9" t="str">
        <f>T($C$10)</f>
        <v>TV Veringendorf</v>
      </c>
      <c r="G63" s="9"/>
      <c r="H63" s="9"/>
      <c r="I63" s="9"/>
      <c r="J63" s="9"/>
      <c r="K63" s="9"/>
      <c r="L63" s="9"/>
      <c r="M63" s="9"/>
      <c r="N63" s="9"/>
      <c r="O63" s="9" t="str">
        <f>T($C$13)</f>
        <v>TV Unterhaugstett 3</v>
      </c>
      <c r="P63" s="4"/>
      <c r="Q63" s="4" t="s">
        <v>5</v>
      </c>
      <c r="R63" s="4"/>
      <c r="S63" s="4"/>
      <c r="T63" s="4"/>
      <c r="U63" s="4" t="s">
        <v>5</v>
      </c>
      <c r="V63" s="4"/>
      <c r="W63" s="4"/>
      <c r="X63" s="4">
        <f>IF(P63="","",IF(P63=R63,"1",IF(P63&gt;R63,"2","0")))</f>
      </c>
      <c r="Y63" s="4" t="s">
        <v>5</v>
      </c>
      <c r="Z63" s="4">
        <f>IF(R63="","",IF(P63=R63,"1",IF(P63&lt;R63,"2","0")))</f>
      </c>
    </row>
    <row r="64" spans="1:26" s="5" customFormat="1" ht="12.75">
      <c r="A64" s="36"/>
      <c r="B64" s="65"/>
      <c r="C64" s="9"/>
      <c r="D64" s="15"/>
      <c r="E64" s="9"/>
      <c r="G64" s="9"/>
      <c r="H64" s="9"/>
      <c r="I64" s="9"/>
      <c r="J64" s="9"/>
      <c r="K64" s="9"/>
      <c r="L64" s="9"/>
      <c r="M64" s="9"/>
      <c r="N64" s="9"/>
      <c r="O64" s="9"/>
      <c r="P64" s="4"/>
      <c r="Q64" s="4"/>
      <c r="R64" s="4"/>
      <c r="S64" s="4"/>
      <c r="T64" s="4"/>
      <c r="U64" s="2"/>
      <c r="V64" s="4"/>
      <c r="W64" s="4"/>
      <c r="X64" s="4"/>
      <c r="Y64" s="2"/>
      <c r="Z64" s="4"/>
    </row>
    <row r="65" spans="1:26" ht="12.75">
      <c r="A65" s="36"/>
      <c r="B65" s="65" t="s">
        <v>100</v>
      </c>
      <c r="C65" s="1" t="str">
        <f>T($C$13)</f>
        <v>TV Unterhaugstett 3</v>
      </c>
      <c r="D65" s="15" t="s">
        <v>18</v>
      </c>
      <c r="E65" s="1" t="str">
        <f>T($C$12)</f>
        <v>TV Heuchlingen 1</v>
      </c>
      <c r="G65" s="1"/>
      <c r="H65" s="1"/>
      <c r="I65" s="1"/>
      <c r="J65" s="1"/>
      <c r="K65" s="1"/>
      <c r="L65" s="1"/>
      <c r="M65" s="1"/>
      <c r="N65" s="1"/>
      <c r="O65" s="1" t="str">
        <f>T($C$9)</f>
        <v>TV Trichtingen</v>
      </c>
      <c r="P65" s="4"/>
      <c r="Q65" s="4" t="s">
        <v>5</v>
      </c>
      <c r="R65" s="4"/>
      <c r="S65" s="4"/>
      <c r="T65" s="4"/>
      <c r="U65" s="4" t="s">
        <v>5</v>
      </c>
      <c r="V65" s="4"/>
      <c r="W65" s="4"/>
      <c r="X65" s="4">
        <f>IF(P65="","",IF(P65=R65,"1",IF(P65&gt;R65,"2","0")))</f>
      </c>
      <c r="Y65" s="4" t="s">
        <v>5</v>
      </c>
      <c r="Z65" s="4">
        <f>IF(R65="","",IF(P65=R65,"1",IF(P65&lt;R65,"2","0")))</f>
      </c>
    </row>
    <row r="66" spans="1:26" s="4" customFormat="1" ht="12.75">
      <c r="A66" s="36"/>
      <c r="B66" s="65" t="s">
        <v>101</v>
      </c>
      <c r="C66" s="9" t="str">
        <f>T($C$14)</f>
        <v>TSV Dennach</v>
      </c>
      <c r="D66" s="15" t="s">
        <v>18</v>
      </c>
      <c r="E66" s="9" t="str">
        <f>T($C$11)</f>
        <v>TV Heuchlingen 2</v>
      </c>
      <c r="G66" s="9"/>
      <c r="H66" s="9"/>
      <c r="I66" s="9"/>
      <c r="J66" s="9"/>
      <c r="K66" s="9"/>
      <c r="L66" s="9"/>
      <c r="M66" s="9"/>
      <c r="N66" s="9"/>
      <c r="O66" s="9" t="str">
        <f>T($C$10)</f>
        <v>TV Veringendorf</v>
      </c>
      <c r="Q66" s="4" t="s">
        <v>5</v>
      </c>
      <c r="U66" s="4" t="s">
        <v>5</v>
      </c>
      <c r="X66" s="4">
        <f>IF(P66="","",IF(P66=R66,"1",IF(P66&gt;R66,"2","0")))</f>
      </c>
      <c r="Y66" s="4" t="s">
        <v>5</v>
      </c>
      <c r="Z66" s="4">
        <f>IF(R66="","",IF(P66=R66,"1",IF(P66&lt;R66,"2","0")))</f>
      </c>
    </row>
    <row r="67" spans="1:25" s="4" customFormat="1" ht="12.75">
      <c r="A67" s="36"/>
      <c r="B67" s="65"/>
      <c r="C67" s="9"/>
      <c r="D67" s="15"/>
      <c r="E67" s="9"/>
      <c r="G67" s="9"/>
      <c r="H67" s="9"/>
      <c r="I67" s="9"/>
      <c r="J67" s="9"/>
      <c r="K67" s="9"/>
      <c r="L67" s="9"/>
      <c r="M67" s="9"/>
      <c r="N67" s="9"/>
      <c r="O67" s="9"/>
      <c r="U67" s="2"/>
      <c r="Y67" s="2"/>
    </row>
    <row r="68" spans="1:26" s="3" customFormat="1" ht="12.75">
      <c r="A68" s="36"/>
      <c r="B68" s="65" t="s">
        <v>100</v>
      </c>
      <c r="C68" s="9" t="str">
        <f>T($C$9)</f>
        <v>TV Trichtingen</v>
      </c>
      <c r="D68" s="15" t="s">
        <v>18</v>
      </c>
      <c r="E68" s="9" t="str">
        <f>T($C$13)</f>
        <v>TV Unterhaugstett 3</v>
      </c>
      <c r="G68" s="9"/>
      <c r="H68" s="9"/>
      <c r="I68" s="9"/>
      <c r="J68" s="9"/>
      <c r="K68" s="9"/>
      <c r="L68" s="9"/>
      <c r="M68" s="9"/>
      <c r="N68" s="9"/>
      <c r="O68" s="9" t="str">
        <f>T($C$11)</f>
        <v>TV Heuchlingen 2</v>
      </c>
      <c r="P68" s="4"/>
      <c r="Q68" s="4" t="s">
        <v>5</v>
      </c>
      <c r="R68" s="4"/>
      <c r="S68" s="4"/>
      <c r="T68" s="4"/>
      <c r="U68" s="4" t="s">
        <v>5</v>
      </c>
      <c r="V68" s="4"/>
      <c r="W68" s="4"/>
      <c r="X68" s="4">
        <f>IF(P68="","",IF(P68=R68,"1",IF(P68&gt;R68,"2","0")))</f>
      </c>
      <c r="Y68" s="4" t="s">
        <v>5</v>
      </c>
      <c r="Z68" s="4">
        <f>IF(R68="","",IF(P68=R68,"1",IF(P68&lt;R68,"2","0")))</f>
      </c>
    </row>
    <row r="69" spans="1:26" ht="12.75">
      <c r="A69" s="36"/>
      <c r="B69" s="65" t="s">
        <v>101</v>
      </c>
      <c r="C69" s="1" t="str">
        <f>T($C$10)</f>
        <v>TV Veringendorf</v>
      </c>
      <c r="D69" s="15" t="s">
        <v>18</v>
      </c>
      <c r="E69" s="1" t="str">
        <f>T($C$12)</f>
        <v>TV Heuchlingen 1</v>
      </c>
      <c r="G69" s="1"/>
      <c r="H69" s="1"/>
      <c r="I69" s="1"/>
      <c r="J69" s="1"/>
      <c r="K69" s="1"/>
      <c r="L69" s="1"/>
      <c r="M69" s="1"/>
      <c r="N69" s="1"/>
      <c r="O69" s="1" t="str">
        <f>T($C$14)</f>
        <v>TSV Dennach</v>
      </c>
      <c r="P69" s="4"/>
      <c r="Q69" s="4" t="s">
        <v>5</v>
      </c>
      <c r="R69" s="4"/>
      <c r="S69" s="4"/>
      <c r="T69" s="4"/>
      <c r="U69" s="4" t="s">
        <v>5</v>
      </c>
      <c r="V69" s="4"/>
      <c r="W69" s="4"/>
      <c r="X69" s="4">
        <f>IF(P69="","",IF(P69=R69,"1",IF(P69&gt;R69,"2","0")))</f>
      </c>
      <c r="Y69" s="4" t="s">
        <v>5</v>
      </c>
      <c r="Z69" s="4">
        <f>IF(R69="","",IF(P69=R69,"1",IF(P69&lt;R69,"2","0")))</f>
      </c>
    </row>
    <row r="71" spans="1:26" ht="12.75">
      <c r="A71" s="36"/>
      <c r="B71" s="65" t="s">
        <v>100</v>
      </c>
      <c r="C71" s="1" t="str">
        <f>T($C$11)</f>
        <v>TV Heuchlingen 2</v>
      </c>
      <c r="D71" s="15" t="s">
        <v>18</v>
      </c>
      <c r="E71" s="1" t="str">
        <f>T($C$13)</f>
        <v>TV Unterhaugstett 3</v>
      </c>
      <c r="G71" s="1"/>
      <c r="H71" s="1"/>
      <c r="I71" s="1"/>
      <c r="J71" s="1"/>
      <c r="K71" s="1"/>
      <c r="L71" s="1"/>
      <c r="M71" s="1"/>
      <c r="N71" s="1"/>
      <c r="O71" s="1" t="str">
        <f>T($C$9)</f>
        <v>TV Trichtingen</v>
      </c>
      <c r="P71" s="4"/>
      <c r="Q71" s="4" t="s">
        <v>5</v>
      </c>
      <c r="R71" s="4"/>
      <c r="S71" s="4"/>
      <c r="T71" s="4"/>
      <c r="U71" s="4" t="s">
        <v>5</v>
      </c>
      <c r="V71" s="4"/>
      <c r="W71" s="4"/>
      <c r="X71" s="4">
        <f>IF(P71="","",IF(P71=R71,"1",IF(P71&gt;R71,"2","0")))</f>
      </c>
      <c r="Y71" s="4" t="s">
        <v>5</v>
      </c>
      <c r="Z71" s="4">
        <f>IF(R71="","",IF(P71=R71,"1",IF(P71&lt;R71,"2","0")))</f>
      </c>
    </row>
    <row r="72" spans="1:26" ht="12.75">
      <c r="A72" s="36"/>
      <c r="B72" s="65" t="s">
        <v>101</v>
      </c>
      <c r="C72" s="1" t="str">
        <f>T($C$14)</f>
        <v>TSV Dennach</v>
      </c>
      <c r="D72" s="15" t="s">
        <v>18</v>
      </c>
      <c r="E72" s="1" t="str">
        <f>T($C$10)</f>
        <v>TV Veringendorf</v>
      </c>
      <c r="G72" s="1"/>
      <c r="H72" s="1"/>
      <c r="I72" s="1"/>
      <c r="J72" s="1"/>
      <c r="K72" s="1"/>
      <c r="L72" s="1"/>
      <c r="M72" s="1"/>
      <c r="N72" s="1"/>
      <c r="O72" s="1" t="str">
        <f>T($C$12)</f>
        <v>TV Heuchlingen 1</v>
      </c>
      <c r="P72" s="4"/>
      <c r="Q72" s="4" t="s">
        <v>5</v>
      </c>
      <c r="R72" s="4"/>
      <c r="S72" s="4"/>
      <c r="T72" s="4"/>
      <c r="U72" s="4" t="s">
        <v>5</v>
      </c>
      <c r="V72" s="4"/>
      <c r="W72" s="4"/>
      <c r="X72" s="4">
        <f>IF(P72="","",IF(P72=R72,"1",IF(P72&gt;R72,"2","0")))</f>
      </c>
      <c r="Y72" s="4" t="s">
        <v>5</v>
      </c>
      <c r="Z72" s="4">
        <f>IF(R72="","",IF(P72=R72,"1",IF(P72&lt;R72,"2","0")))</f>
      </c>
    </row>
    <row r="73" spans="1:26" ht="12.75">
      <c r="A73" s="36"/>
      <c r="B73" s="65"/>
      <c r="C73" s="1"/>
      <c r="D73" s="15"/>
      <c r="E73" s="1"/>
      <c r="G73" s="1"/>
      <c r="H73" s="1"/>
      <c r="I73" s="1"/>
      <c r="J73" s="1"/>
      <c r="K73" s="1"/>
      <c r="L73" s="1"/>
      <c r="M73" s="1"/>
      <c r="N73" s="1"/>
      <c r="O73" s="1"/>
      <c r="Q73" s="4"/>
      <c r="S73" s="4"/>
      <c r="T73" s="4"/>
      <c r="V73" s="4"/>
      <c r="W73" s="4"/>
      <c r="X73" s="4"/>
      <c r="Z73" s="4"/>
    </row>
    <row r="74" spans="1:26" s="5" customFormat="1" ht="12.75">
      <c r="A74" s="36"/>
      <c r="B74" s="65" t="s">
        <v>100</v>
      </c>
      <c r="C74" s="9" t="str">
        <f>T($C$9)</f>
        <v>TV Trichtingen</v>
      </c>
      <c r="D74" s="15" t="s">
        <v>18</v>
      </c>
      <c r="E74" s="9" t="str">
        <f>T($C$12)</f>
        <v>TV Heuchlingen 1</v>
      </c>
      <c r="G74" s="9"/>
      <c r="H74" s="9"/>
      <c r="I74" s="9"/>
      <c r="J74" s="9"/>
      <c r="K74" s="9"/>
      <c r="L74" s="9"/>
      <c r="M74" s="9"/>
      <c r="N74" s="9"/>
      <c r="O74" s="9" t="str">
        <f>T($C$10)</f>
        <v>TV Veringendorf</v>
      </c>
      <c r="P74" s="4"/>
      <c r="Q74" s="4" t="s">
        <v>5</v>
      </c>
      <c r="R74" s="4"/>
      <c r="S74" s="4"/>
      <c r="T74" s="4"/>
      <c r="U74" s="4" t="s">
        <v>5</v>
      </c>
      <c r="V74" s="4"/>
      <c r="W74" s="4"/>
      <c r="X74" s="4">
        <f>IF(P74="","",IF(P74=R74,"1",IF(P74&gt;R74,"2","0")))</f>
      </c>
      <c r="Y74" s="4" t="s">
        <v>5</v>
      </c>
      <c r="Z74" s="4">
        <f>IF(R74="","",IF(P74=R74,"1",IF(P74&lt;R74,"2","0")))</f>
      </c>
    </row>
    <row r="76" spans="1:26" s="5" customFormat="1" ht="12.75">
      <c r="A76" s="36"/>
      <c r="B76" s="65"/>
      <c r="C76" s="9"/>
      <c r="D76" s="15"/>
      <c r="E76" s="9"/>
      <c r="F76" s="9"/>
      <c r="G76" s="9"/>
      <c r="H76" s="9"/>
      <c r="I76" s="9"/>
      <c r="J76" s="9"/>
      <c r="K76" s="9"/>
      <c r="L76" s="9"/>
      <c r="M76" s="9"/>
      <c r="N76" s="9"/>
      <c r="O76" s="9"/>
      <c r="P76" s="4"/>
      <c r="Q76" s="4"/>
      <c r="R76" s="4"/>
      <c r="S76" s="4"/>
      <c r="T76" s="4"/>
      <c r="U76" s="2"/>
      <c r="V76" s="4"/>
      <c r="W76" s="4"/>
      <c r="X76" s="4"/>
      <c r="Y76" s="2"/>
      <c r="Z76" s="4"/>
    </row>
    <row r="77" spans="1:29" s="5" customFormat="1" ht="13.5" thickBot="1">
      <c r="A77" s="36" t="s">
        <v>19</v>
      </c>
      <c r="B77" s="65"/>
      <c r="C77" s="9"/>
      <c r="D77" s="15"/>
      <c r="E77" s="9"/>
      <c r="F77" s="9"/>
      <c r="G77" s="9"/>
      <c r="H77" s="9"/>
      <c r="I77" s="9"/>
      <c r="J77" s="9"/>
      <c r="K77" s="9"/>
      <c r="L77" s="9"/>
      <c r="M77" s="9"/>
      <c r="N77" s="9"/>
      <c r="O77" s="9"/>
      <c r="P77" s="4"/>
      <c r="Q77" s="4" t="s">
        <v>13</v>
      </c>
      <c r="R77" s="4"/>
      <c r="S77" s="4"/>
      <c r="T77" s="4"/>
      <c r="U77" s="2" t="s">
        <v>4</v>
      </c>
      <c r="V77" s="4"/>
      <c r="W77" s="4"/>
      <c r="X77" s="4"/>
      <c r="Y77" s="2"/>
      <c r="Z77" s="4"/>
      <c r="AA77" s="4"/>
      <c r="AB77" s="2"/>
      <c r="AC77" s="4"/>
    </row>
    <row r="78" spans="1:29" ht="12.75">
      <c r="A78" s="2"/>
      <c r="C78" t="str">
        <f>T($C$9)</f>
        <v>TV Trichtingen</v>
      </c>
      <c r="E78" s="249"/>
      <c r="F78" s="250"/>
      <c r="G78" s="250"/>
      <c r="H78" s="250"/>
      <c r="I78" s="251"/>
      <c r="J78" s="230"/>
      <c r="K78" s="231"/>
      <c r="L78" s="231"/>
      <c r="M78" s="231"/>
      <c r="N78" s="232"/>
      <c r="P78" s="2">
        <f>SUM(P18+P22+R27+R33+R39+R53+R57+P62+P68+P74)</f>
        <v>33</v>
      </c>
      <c r="Q78" s="2" t="s">
        <v>5</v>
      </c>
      <c r="R78" s="2">
        <f>SUM(R18+R22+P27+P33+P39+P53+P57+R62+R68+R74)</f>
        <v>38</v>
      </c>
      <c r="T78" s="2">
        <f>SUM(T18+T22+V27+V33+V39+V53+V57+T62+T68+T74)</f>
        <v>29</v>
      </c>
      <c r="U78" s="2" t="s">
        <v>5</v>
      </c>
      <c r="V78" s="2">
        <f>SUM(V18+V22+T27+T33+T39+T53+T57+V62+V68+V74)</f>
        <v>39</v>
      </c>
      <c r="AA78" s="2"/>
      <c r="AB78" s="2"/>
      <c r="AC78" s="2"/>
    </row>
    <row r="79" spans="1:29" ht="12.75">
      <c r="A79" s="36"/>
      <c r="B79" s="65"/>
      <c r="C79" s="1" t="str">
        <f>T($C$10)</f>
        <v>TV Veringendorf</v>
      </c>
      <c r="D79" s="40"/>
      <c r="E79" s="252"/>
      <c r="F79" s="253"/>
      <c r="G79" s="253"/>
      <c r="H79" s="253"/>
      <c r="I79" s="254"/>
      <c r="J79" s="233"/>
      <c r="K79" s="234"/>
      <c r="L79" s="234"/>
      <c r="M79" s="235"/>
      <c r="N79" s="236"/>
      <c r="O79" s="1"/>
      <c r="P79" s="2">
        <f>SUM(R18+P25+P28+R34+P37+P53+R60+R63+P69+R72)</f>
        <v>29</v>
      </c>
      <c r="Q79" s="4" t="s">
        <v>5</v>
      </c>
      <c r="R79" s="2">
        <f>SUM(P18+R25+R28+P34+R37+R53+P60+P63+R69+P72)</f>
        <v>39</v>
      </c>
      <c r="S79" s="14"/>
      <c r="T79" s="2">
        <f>SUM(V18+T25+T28+V34+T37+T53+V60+V63+T69+V72)</f>
        <v>33</v>
      </c>
      <c r="U79" s="4" t="s">
        <v>5</v>
      </c>
      <c r="V79" s="2">
        <f>SUM(T18+V25+V28+T34+V37+V53+T60+T63+V69+T72)</f>
        <v>33</v>
      </c>
      <c r="W79" s="14"/>
      <c r="Y79" s="4"/>
      <c r="AA79" s="2"/>
      <c r="AB79" s="4"/>
      <c r="AC79" s="2"/>
    </row>
    <row r="80" spans="1:29" s="5" customFormat="1" ht="12.75">
      <c r="A80" s="36"/>
      <c r="B80" s="65"/>
      <c r="C80" s="9" t="str">
        <f>T($C$11)</f>
        <v>TV Heuchlingen 2</v>
      </c>
      <c r="D80" s="15"/>
      <c r="E80" s="255"/>
      <c r="F80" s="256"/>
      <c r="G80" s="256"/>
      <c r="H80" s="256"/>
      <c r="I80" s="257"/>
      <c r="J80" s="237"/>
      <c r="K80" s="238"/>
      <c r="L80" s="238"/>
      <c r="M80" s="239"/>
      <c r="N80" s="240"/>
      <c r="O80" s="9"/>
      <c r="P80" s="4">
        <f>SUM(P19+R22+R28+P31+R36+R54+P57+P63+R66+P71)</f>
        <v>26</v>
      </c>
      <c r="Q80" s="4" t="s">
        <v>5</v>
      </c>
      <c r="R80" s="4">
        <f>SUM(R19+P22+P28+R31+P36+P54+R57+R63+P66+R71)</f>
        <v>44</v>
      </c>
      <c r="S80" s="4"/>
      <c r="T80" s="4">
        <f>SUM(T19+V22+V28+T31+V36+V54+T57+T63+V66+T71)</f>
        <v>21</v>
      </c>
      <c r="U80" s="4" t="s">
        <v>5</v>
      </c>
      <c r="V80" s="4">
        <f>SUM(V19+T22+T28+V31+T36+T54+V57+V63+T66+V71)</f>
        <v>44</v>
      </c>
      <c r="W80" s="4"/>
      <c r="X80" s="4"/>
      <c r="Y80" s="4"/>
      <c r="Z80" s="4"/>
      <c r="AA80" s="4"/>
      <c r="AB80" s="4"/>
      <c r="AC80" s="4"/>
    </row>
    <row r="81" spans="1:29" ht="12.75">
      <c r="A81" s="36"/>
      <c r="B81" s="65"/>
      <c r="C81" s="1" t="str">
        <f>T($C$12)</f>
        <v>TV Heuchlingen 1</v>
      </c>
      <c r="D81" s="40"/>
      <c r="E81" s="252"/>
      <c r="F81" s="253"/>
      <c r="G81" s="253"/>
      <c r="H81" s="253"/>
      <c r="I81" s="254"/>
      <c r="J81" s="233"/>
      <c r="K81" s="235"/>
      <c r="L81" s="234"/>
      <c r="M81" s="234"/>
      <c r="N81" s="236"/>
      <c r="O81" s="1"/>
      <c r="P81" s="2">
        <f>SUM(R19+R24+P30+P34+P39+P54+P59+R65+R69+R74)</f>
        <v>49</v>
      </c>
      <c r="Q81" s="4" t="s">
        <v>5</v>
      </c>
      <c r="R81" s="2">
        <f>SUM(P19+P24+R30+R34+R39+R54+R59+P65+P69+P74)</f>
        <v>11</v>
      </c>
      <c r="S81" s="4"/>
      <c r="T81" s="2">
        <f>SUM(V19+V24+T30+T34+T39+T54+T59+V65+V69+V74)</f>
        <v>49</v>
      </c>
      <c r="U81" s="4" t="s">
        <v>5</v>
      </c>
      <c r="V81" s="2">
        <f>SUM(T19+T24+V30+V34+V39+V54+V59+T65+T69+T74)</f>
        <v>11</v>
      </c>
      <c r="W81" s="4"/>
      <c r="Y81" s="4"/>
      <c r="AA81" s="2"/>
      <c r="AB81" s="4"/>
      <c r="AC81" s="2"/>
    </row>
    <row r="82" spans="1:29" ht="12.75">
      <c r="A82" s="36"/>
      <c r="B82" s="65"/>
      <c r="C82" t="str">
        <f>T($C$13)</f>
        <v>TV Unterhaugstett 3</v>
      </c>
      <c r="E82" s="258"/>
      <c r="F82" s="259"/>
      <c r="G82" s="259"/>
      <c r="H82" s="259"/>
      <c r="I82" s="260"/>
      <c r="J82" s="241"/>
      <c r="K82" s="242"/>
      <c r="L82" s="242"/>
      <c r="M82" s="243"/>
      <c r="N82" s="244"/>
      <c r="P82" s="2">
        <f>SUM(P21+R25+R30+P33+P36+R56+P60+P65+R68+R71)</f>
        <v>0</v>
      </c>
      <c r="Q82" s="2" t="s">
        <v>5</v>
      </c>
      <c r="R82" s="2">
        <f>SUM(R21+P25+P30+R33+R36+P56+R60+R65+P68+P71)</f>
        <v>55</v>
      </c>
      <c r="T82" s="2">
        <f>SUM(T21+V25+V30+T33+T36+V56+T60+T65+V68+V71)</f>
        <v>0</v>
      </c>
      <c r="U82" s="2" t="s">
        <v>5</v>
      </c>
      <c r="V82" s="2">
        <f>SUM(V21+T25+T30+V33+V36+T56+V60+V65+T68+T71)</f>
        <v>55</v>
      </c>
      <c r="AA82" s="2"/>
      <c r="AB82" s="2"/>
      <c r="AC82" s="2"/>
    </row>
    <row r="83" spans="1:27" s="4" customFormat="1" ht="13.5" thickBot="1">
      <c r="A83" s="36"/>
      <c r="B83" s="65"/>
      <c r="C83" s="9" t="str">
        <f>T($C$14)</f>
        <v>TSV Dennach</v>
      </c>
      <c r="D83" s="15"/>
      <c r="E83" s="261"/>
      <c r="F83" s="262"/>
      <c r="G83" s="262"/>
      <c r="H83" s="262"/>
      <c r="I83" s="263"/>
      <c r="J83" s="245"/>
      <c r="K83" s="246"/>
      <c r="L83" s="246"/>
      <c r="M83" s="247"/>
      <c r="N83" s="248"/>
      <c r="O83" s="9"/>
      <c r="P83" s="4">
        <f>SUM(R21+P24+P27+R31+R37+P56+R59+R62+P66+P72)</f>
        <v>55</v>
      </c>
      <c r="Q83" s="4" t="s">
        <v>5</v>
      </c>
      <c r="R83" s="4">
        <f>SUM(P21+R24+R27+P31+P37+R56+P59+P62+R66+R72)</f>
        <v>5</v>
      </c>
      <c r="T83" s="4">
        <f>SUM(V21+T24+T27+V31+V37+T56+V59+V62+T66+T72)</f>
        <v>55</v>
      </c>
      <c r="U83" s="4" t="s">
        <v>5</v>
      </c>
      <c r="V83" s="4">
        <f>SUM(T21+V24+V27+T31+T37+V56+T59+T62+V66+V72)</f>
        <v>5</v>
      </c>
      <c r="AA83" s="223"/>
    </row>
    <row r="84" spans="1:26" s="3" customFormat="1" ht="12.75">
      <c r="A84" s="36"/>
      <c r="B84" s="65"/>
      <c r="C84" s="9"/>
      <c r="D84" s="15"/>
      <c r="E84" s="9"/>
      <c r="F84" s="9"/>
      <c r="G84" s="9"/>
      <c r="H84" s="9"/>
      <c r="I84" s="9"/>
      <c r="J84" s="9"/>
      <c r="K84" s="9"/>
      <c r="L84" s="9"/>
      <c r="M84" s="9"/>
      <c r="N84" s="9"/>
      <c r="O84" s="9"/>
      <c r="P84" s="14"/>
      <c r="Q84" s="4"/>
      <c r="R84" s="14"/>
      <c r="S84" s="4"/>
      <c r="T84" s="4"/>
      <c r="U84" s="4"/>
      <c r="V84" s="4"/>
      <c r="W84" s="4"/>
      <c r="X84" s="4"/>
      <c r="Y84" s="4"/>
      <c r="Z84" s="4"/>
    </row>
    <row r="85" spans="1:26" ht="12.75">
      <c r="A85" s="36"/>
      <c r="B85" s="65"/>
      <c r="C85" s="1"/>
      <c r="D85" s="40"/>
      <c r="E85" s="1"/>
      <c r="F85" s="1"/>
      <c r="G85" s="1"/>
      <c r="H85" s="1"/>
      <c r="I85" s="1"/>
      <c r="J85" s="1"/>
      <c r="K85" s="1"/>
      <c r="L85" s="1"/>
      <c r="M85" s="1"/>
      <c r="N85" s="1"/>
      <c r="O85" s="1"/>
      <c r="Q85" s="4"/>
      <c r="T85" s="4"/>
      <c r="V85" s="4"/>
      <c r="X85" s="4"/>
      <c r="Z85" s="4"/>
    </row>
    <row r="87" spans="1:26" ht="12.75">
      <c r="A87" s="36"/>
      <c r="B87" s="65"/>
      <c r="C87" s="1"/>
      <c r="D87" s="40"/>
      <c r="E87" s="1"/>
      <c r="F87" s="1"/>
      <c r="G87" s="1"/>
      <c r="H87" s="1"/>
      <c r="I87" s="1"/>
      <c r="J87" s="1"/>
      <c r="K87" s="1"/>
      <c r="L87" s="1"/>
      <c r="M87" s="1"/>
      <c r="N87" s="1"/>
      <c r="O87" s="1"/>
      <c r="Q87" s="4"/>
      <c r="S87" s="14"/>
      <c r="T87" s="4"/>
      <c r="V87" s="4"/>
      <c r="W87" s="14"/>
      <c r="X87" s="4"/>
      <c r="Z87" s="4"/>
    </row>
    <row r="88" spans="1:26" ht="12.75">
      <c r="A88" s="36"/>
      <c r="B88" s="65"/>
      <c r="C88" s="1"/>
      <c r="D88" s="40"/>
      <c r="E88" s="1"/>
      <c r="F88" s="1"/>
      <c r="G88" s="1"/>
      <c r="H88" s="1"/>
      <c r="I88" s="1"/>
      <c r="J88" s="1"/>
      <c r="K88" s="1"/>
      <c r="L88" s="1"/>
      <c r="M88" s="1"/>
      <c r="N88" s="1"/>
      <c r="O88" s="1"/>
      <c r="Q88" s="4"/>
      <c r="S88" s="4"/>
      <c r="T88" s="4"/>
      <c r="V88" s="4"/>
      <c r="W88" s="4"/>
      <c r="X88" s="4"/>
      <c r="Z88" s="4"/>
    </row>
    <row r="89" spans="1:26" s="5" customFormat="1" ht="12.75">
      <c r="A89" s="36"/>
      <c r="B89" s="65"/>
      <c r="C89" s="9"/>
      <c r="D89" s="15"/>
      <c r="E89" s="9"/>
      <c r="F89" s="9"/>
      <c r="G89" s="9"/>
      <c r="H89" s="9"/>
      <c r="I89" s="9"/>
      <c r="J89" s="9"/>
      <c r="K89" s="9"/>
      <c r="L89" s="9"/>
      <c r="M89" s="9"/>
      <c r="N89" s="9"/>
      <c r="O89" s="9"/>
      <c r="P89" s="4"/>
      <c r="Q89" s="4"/>
      <c r="R89" s="4"/>
      <c r="S89" s="4"/>
      <c r="T89" s="4"/>
      <c r="U89" s="2"/>
      <c r="V89" s="4"/>
      <c r="W89" s="4"/>
      <c r="X89" s="4"/>
      <c r="Y89" s="2"/>
      <c r="Z89" s="4"/>
    </row>
    <row r="91" spans="1:26" ht="12.75">
      <c r="A91" s="36"/>
      <c r="B91" s="65"/>
      <c r="C91" s="1"/>
      <c r="D91" s="40"/>
      <c r="E91" s="1"/>
      <c r="F91" s="1"/>
      <c r="G91" s="1"/>
      <c r="H91" s="1"/>
      <c r="I91" s="1"/>
      <c r="J91" s="1"/>
      <c r="K91" s="1"/>
      <c r="L91" s="1"/>
      <c r="M91" s="1"/>
      <c r="N91" s="1"/>
      <c r="O91" s="1"/>
      <c r="S91" s="14"/>
      <c r="T91" s="4"/>
      <c r="V91" s="4"/>
      <c r="W91" s="14"/>
      <c r="X91" s="4"/>
      <c r="Z91" s="4"/>
    </row>
    <row r="93" spans="1:26" ht="12.75">
      <c r="A93" s="36"/>
      <c r="B93" s="65"/>
      <c r="C93" s="1"/>
      <c r="D93" s="40"/>
      <c r="E93" s="1"/>
      <c r="F93" s="1"/>
      <c r="G93" s="1"/>
      <c r="H93" s="1"/>
      <c r="I93" s="1"/>
      <c r="J93" s="1"/>
      <c r="K93" s="1"/>
      <c r="L93" s="1"/>
      <c r="M93" s="1"/>
      <c r="N93" s="1"/>
      <c r="O93" s="1"/>
      <c r="S93" s="14"/>
      <c r="T93" s="14"/>
      <c r="U93" s="14"/>
      <c r="V93" s="14"/>
      <c r="W93" s="14"/>
      <c r="X93" s="14"/>
      <c r="Y93" s="14"/>
      <c r="Z93" s="14"/>
    </row>
    <row r="94" spans="1:26" s="7" customFormat="1" ht="12.75">
      <c r="A94" s="34"/>
      <c r="B94" s="39"/>
      <c r="D94" s="38"/>
      <c r="P94" s="14"/>
      <c r="Q94" s="14"/>
      <c r="R94" s="14"/>
      <c r="S94" s="14"/>
      <c r="T94" s="14"/>
      <c r="U94" s="14"/>
      <c r="V94" s="14"/>
      <c r="W94" s="14"/>
      <c r="X94" s="14"/>
      <c r="Y94" s="14"/>
      <c r="Z94" s="14"/>
    </row>
    <row r="95" spans="1:26" s="7" customFormat="1" ht="12.75">
      <c r="A95" s="34"/>
      <c r="B95" s="39"/>
      <c r="D95" s="38"/>
      <c r="P95" s="14"/>
      <c r="Q95" s="14"/>
      <c r="R95" s="14"/>
      <c r="S95" s="14"/>
      <c r="T95" s="14"/>
      <c r="U95" s="14"/>
      <c r="V95" s="14"/>
      <c r="W95" s="14"/>
      <c r="X95" s="14"/>
      <c r="Y95" s="14"/>
      <c r="Z95" s="14"/>
    </row>
    <row r="96" spans="1:26" s="7" customFormat="1" ht="12.75">
      <c r="A96" s="34"/>
      <c r="B96" s="39"/>
      <c r="D96" s="38"/>
      <c r="P96" s="14"/>
      <c r="Q96" s="14"/>
      <c r="R96" s="14"/>
      <c r="S96" s="14"/>
      <c r="T96" s="14"/>
      <c r="U96" s="14"/>
      <c r="V96" s="14"/>
      <c r="W96" s="14"/>
      <c r="X96" s="14"/>
      <c r="Y96" s="14"/>
      <c r="Z96" s="14"/>
    </row>
    <row r="97" spans="1:26" s="7" customFormat="1" ht="12.75">
      <c r="A97" s="34"/>
      <c r="B97" s="39"/>
      <c r="D97" s="38"/>
      <c r="P97" s="14"/>
      <c r="Q97" s="14"/>
      <c r="R97" s="14"/>
      <c r="S97" s="14"/>
      <c r="T97" s="14"/>
      <c r="U97" s="14"/>
      <c r="V97" s="14"/>
      <c r="W97" s="14"/>
      <c r="X97" s="14"/>
      <c r="Y97" s="14"/>
      <c r="Z97" s="14"/>
    </row>
    <row r="98" spans="1:26" s="7" customFormat="1" ht="12.75">
      <c r="A98" s="34"/>
      <c r="B98" s="39"/>
      <c r="D98" s="38"/>
      <c r="P98" s="14"/>
      <c r="Q98" s="14"/>
      <c r="R98" s="14"/>
      <c r="S98" s="14"/>
      <c r="T98" s="14"/>
      <c r="U98" s="14"/>
      <c r="V98" s="14"/>
      <c r="W98" s="14"/>
      <c r="X98" s="14"/>
      <c r="Y98" s="14"/>
      <c r="Z98" s="14"/>
    </row>
    <row r="99" spans="1:26" s="7" customFormat="1" ht="12.75">
      <c r="A99" s="34"/>
      <c r="B99" s="39"/>
      <c r="D99" s="38"/>
      <c r="P99" s="14"/>
      <c r="Q99" s="14"/>
      <c r="R99" s="14"/>
      <c r="S99" s="14"/>
      <c r="T99" s="14"/>
      <c r="U99" s="14"/>
      <c r="V99" s="14"/>
      <c r="W99" s="14"/>
      <c r="X99" s="14"/>
      <c r="Y99" s="14"/>
      <c r="Z99" s="14"/>
    </row>
    <row r="100" spans="1:26" s="7" customFormat="1" ht="12.75">
      <c r="A100" s="34"/>
      <c r="B100" s="39"/>
      <c r="D100" s="38"/>
      <c r="P100" s="14"/>
      <c r="Q100" s="14"/>
      <c r="R100" s="14"/>
      <c r="S100" s="14"/>
      <c r="T100" s="14"/>
      <c r="U100" s="14"/>
      <c r="V100" s="14"/>
      <c r="W100" s="14"/>
      <c r="X100" s="14"/>
      <c r="Y100" s="14"/>
      <c r="Z100" s="14"/>
    </row>
    <row r="101" spans="1:26" s="7" customFormat="1" ht="12.75">
      <c r="A101" s="34"/>
      <c r="B101" s="39"/>
      <c r="D101" s="38"/>
      <c r="P101" s="14"/>
      <c r="Q101" s="14"/>
      <c r="R101" s="14"/>
      <c r="S101" s="4"/>
      <c r="T101" s="4"/>
      <c r="U101" s="2"/>
      <c r="V101" s="4"/>
      <c r="W101" s="4"/>
      <c r="X101" s="4"/>
      <c r="Y101" s="2"/>
      <c r="Z101" s="4"/>
    </row>
    <row r="102" spans="1:26" s="7" customFormat="1" ht="12.75">
      <c r="A102" s="34"/>
      <c r="B102" s="39"/>
      <c r="D102" s="38"/>
      <c r="P102" s="14"/>
      <c r="Q102" s="14"/>
      <c r="R102" s="14"/>
      <c r="S102" s="4"/>
      <c r="T102" s="4"/>
      <c r="U102" s="2"/>
      <c r="V102" s="4"/>
      <c r="W102" s="4"/>
      <c r="X102" s="4"/>
      <c r="Y102" s="2"/>
      <c r="Z102" s="4"/>
    </row>
    <row r="103" spans="1:26" s="7" customFormat="1" ht="12.75">
      <c r="A103" s="34"/>
      <c r="B103" s="39"/>
      <c r="D103" s="38"/>
      <c r="P103" s="14"/>
      <c r="Q103" s="14"/>
      <c r="R103" s="14"/>
      <c r="S103" s="4"/>
      <c r="T103" s="4"/>
      <c r="U103" s="2"/>
      <c r="V103" s="4"/>
      <c r="W103" s="4"/>
      <c r="X103" s="4"/>
      <c r="Y103" s="2"/>
      <c r="Z103" s="4"/>
    </row>
  </sheetData>
  <sheetProtection/>
  <mergeCells count="6">
    <mergeCell ref="C1:N1"/>
    <mergeCell ref="C2:N2"/>
    <mergeCell ref="C5:N5"/>
    <mergeCell ref="C42:N42"/>
    <mergeCell ref="C43:N43"/>
    <mergeCell ref="C46:N46"/>
  </mergeCells>
  <printOptions/>
  <pageMargins left="0.7086614173228347" right="0.7086614173228347" top="0.7874015748031497" bottom="0.7874015748031497" header="0.31496062992125984" footer="0.31496062992125984"/>
  <pageSetup horizontalDpi="1200" verticalDpi="1200" orientation="portrait" paperSize="9" r:id="rId1"/>
  <headerFooter>
    <oddHeader>&amp;CU!2 STB-Feldsaison 2015</oddHeader>
  </headerFooter>
</worksheet>
</file>

<file path=xl/worksheets/sheet11.xml><?xml version="1.0" encoding="utf-8"?>
<worksheet xmlns="http://schemas.openxmlformats.org/spreadsheetml/2006/main" xmlns:r="http://schemas.openxmlformats.org/officeDocument/2006/relationships">
  <dimension ref="A1:Z102"/>
  <sheetViews>
    <sheetView tabSelected="1" zoomScalePageLayoutView="0" workbookViewId="0" topLeftCell="A1">
      <selection activeCell="E1" sqref="E1:X1"/>
    </sheetView>
  </sheetViews>
  <sheetFormatPr defaultColWidth="11.421875" defaultRowHeight="12.75"/>
  <cols>
    <col min="1" max="1" width="10.00390625" style="0" customWidth="1"/>
    <col min="2" max="2" width="3.8515625" style="0" customWidth="1"/>
    <col min="3" max="3" width="3.8515625" style="65" customWidth="1"/>
    <col min="4" max="4" width="4.28125" style="4" customWidth="1"/>
    <col min="5" max="5" width="18.7109375" style="0" customWidth="1"/>
    <col min="6" max="6" width="19.8515625" style="0" customWidth="1"/>
    <col min="7" max="7" width="18.8515625" style="0" customWidth="1"/>
    <col min="8" max="8" width="3.57421875" style="4" customWidth="1"/>
    <col min="9" max="9" width="1.421875" style="4" customWidth="1"/>
    <col min="10" max="10" width="3.421875" style="4" customWidth="1"/>
    <col min="11" max="11" width="1.7109375" style="4" customWidth="1"/>
    <col min="12" max="12" width="3.57421875" style="4" customWidth="1"/>
    <col min="13" max="13" width="1.421875" style="4" customWidth="1"/>
    <col min="14" max="14" width="3.421875" style="4" customWidth="1"/>
    <col min="15" max="15" width="1.7109375" style="4" customWidth="1"/>
    <col min="16" max="16" width="3.57421875" style="4" customWidth="1"/>
    <col min="17" max="17" width="1.421875" style="4" customWidth="1"/>
    <col min="18" max="18" width="3.421875" style="4" customWidth="1"/>
    <col min="19" max="19" width="1.7109375" style="4" customWidth="1"/>
    <col min="20" max="20" width="2.8515625" style="4" customWidth="1"/>
    <col min="21" max="21" width="0.85546875" style="4" customWidth="1"/>
    <col min="22" max="22" width="3.421875" style="4" customWidth="1"/>
  </cols>
  <sheetData>
    <row r="1" spans="1:24" s="7" customFormat="1" ht="12.75">
      <c r="A1" s="34" t="s">
        <v>7</v>
      </c>
      <c r="B1" s="34"/>
      <c r="C1" s="39"/>
      <c r="D1" s="84"/>
      <c r="E1" s="355">
        <f>Spielplan!I27</f>
        <v>42931</v>
      </c>
      <c r="F1" s="355"/>
      <c r="G1" s="355"/>
      <c r="H1" s="355"/>
      <c r="I1" s="355"/>
      <c r="J1" s="355"/>
      <c r="K1" s="355"/>
      <c r="L1" s="355"/>
      <c r="M1" s="355"/>
      <c r="N1" s="355"/>
      <c r="O1" s="355"/>
      <c r="P1" s="355"/>
      <c r="Q1" s="355"/>
      <c r="R1" s="355"/>
      <c r="S1" s="355"/>
      <c r="T1" s="355"/>
      <c r="U1" s="355"/>
      <c r="V1" s="355"/>
      <c r="W1" s="355"/>
      <c r="X1" s="355"/>
    </row>
    <row r="2" spans="1:23" s="7" customFormat="1" ht="12.75">
      <c r="A2" s="34" t="s">
        <v>8</v>
      </c>
      <c r="B2" s="34"/>
      <c r="C2" s="39"/>
      <c r="D2" s="84"/>
      <c r="E2" s="229"/>
      <c r="I2" s="14"/>
      <c r="J2" s="14"/>
      <c r="K2" s="14"/>
      <c r="M2" s="14"/>
      <c r="N2" s="14"/>
      <c r="O2" s="14"/>
      <c r="Q2" s="14"/>
      <c r="R2" s="14"/>
      <c r="S2" s="14"/>
      <c r="T2" s="14"/>
      <c r="U2" s="14"/>
      <c r="V2" s="14"/>
      <c r="W2" s="14"/>
    </row>
    <row r="3" spans="1:22" s="7" customFormat="1" ht="12.75">
      <c r="A3" s="34" t="s">
        <v>9</v>
      </c>
      <c r="B3" s="34"/>
      <c r="C3" s="39"/>
      <c r="D3" s="84"/>
      <c r="E3" s="7" t="s">
        <v>10</v>
      </c>
      <c r="H3" s="10"/>
      <c r="I3" s="10"/>
      <c r="J3" s="10"/>
      <c r="K3" s="4"/>
      <c r="L3" s="10"/>
      <c r="M3" s="10"/>
      <c r="N3" s="10"/>
      <c r="O3" s="4"/>
      <c r="P3" s="10"/>
      <c r="Q3" s="10"/>
      <c r="R3" s="10"/>
      <c r="S3" s="4"/>
      <c r="T3" s="4"/>
      <c r="U3" s="4"/>
      <c r="V3" s="4"/>
    </row>
    <row r="4" spans="1:22" s="7" customFormat="1" ht="12.75">
      <c r="A4" s="34" t="s">
        <v>41</v>
      </c>
      <c r="B4" s="34"/>
      <c r="C4" s="39"/>
      <c r="D4" s="84"/>
      <c r="E4" s="7" t="s">
        <v>201</v>
      </c>
      <c r="H4" s="4"/>
      <c r="I4" s="4"/>
      <c r="J4" s="4"/>
      <c r="K4" s="4"/>
      <c r="L4" s="4"/>
      <c r="M4" s="4"/>
      <c r="N4" s="4"/>
      <c r="O4" s="4"/>
      <c r="P4" s="4"/>
      <c r="Q4" s="4"/>
      <c r="R4" s="4"/>
      <c r="S4" s="4"/>
      <c r="T4" s="4"/>
      <c r="U4" s="4"/>
      <c r="V4" s="4"/>
    </row>
    <row r="5" spans="1:22" s="7" customFormat="1" ht="12.75">
      <c r="A5" s="34" t="s">
        <v>40</v>
      </c>
      <c r="B5" s="34"/>
      <c r="C5" s="39"/>
      <c r="D5" s="84"/>
      <c r="E5" s="11"/>
      <c r="H5" s="4"/>
      <c r="I5" s="4"/>
      <c r="J5" s="4"/>
      <c r="K5" s="4"/>
      <c r="L5" s="4"/>
      <c r="M5" s="4"/>
      <c r="N5" s="4"/>
      <c r="O5" s="4"/>
      <c r="P5" s="4"/>
      <c r="Q5" s="4"/>
      <c r="R5" s="4"/>
      <c r="S5" s="4"/>
      <c r="T5" s="4"/>
      <c r="U5" s="4"/>
      <c r="V5" s="4"/>
    </row>
    <row r="6" spans="1:24" s="7" customFormat="1" ht="12" customHeight="1">
      <c r="A6" s="34" t="s">
        <v>176</v>
      </c>
      <c r="B6" s="34"/>
      <c r="C6" s="39"/>
      <c r="D6" s="84"/>
      <c r="H6" s="4"/>
      <c r="I6" s="4"/>
      <c r="J6" s="4"/>
      <c r="K6" s="4"/>
      <c r="L6" s="4"/>
      <c r="M6" s="4"/>
      <c r="N6" s="4"/>
      <c r="O6" s="4"/>
      <c r="P6" s="4"/>
      <c r="Q6" s="4"/>
      <c r="R6" s="4"/>
      <c r="S6" s="4"/>
      <c r="T6" s="4"/>
      <c r="U6" s="4"/>
      <c r="V6" s="4"/>
      <c r="X6" s="67"/>
    </row>
    <row r="7" spans="1:24" s="7" customFormat="1" ht="12.75">
      <c r="A7" s="34" t="s">
        <v>42</v>
      </c>
      <c r="B7" s="34"/>
      <c r="C7" s="39"/>
      <c r="D7" s="84"/>
      <c r="E7" s="19" t="s">
        <v>177</v>
      </c>
      <c r="G7" s="19" t="s">
        <v>178</v>
      </c>
      <c r="H7" s="4"/>
      <c r="I7" s="4"/>
      <c r="J7" s="4"/>
      <c r="K7" s="4"/>
      <c r="L7" s="4"/>
      <c r="M7" s="4"/>
      <c r="N7" s="4"/>
      <c r="O7" s="4"/>
      <c r="P7" s="4"/>
      <c r="Q7" s="4"/>
      <c r="R7" s="4"/>
      <c r="S7" s="4"/>
      <c r="T7" s="4"/>
      <c r="U7" s="4"/>
      <c r="V7" s="4"/>
      <c r="X7" s="67"/>
    </row>
    <row r="8" spans="2:24" s="7" customFormat="1" ht="12.75">
      <c r="B8" s="34"/>
      <c r="C8" s="39"/>
      <c r="D8" s="84"/>
      <c r="E8" s="9"/>
      <c r="G8" s="9"/>
      <c r="H8" s="4"/>
      <c r="I8" s="4"/>
      <c r="J8" s="4"/>
      <c r="K8" s="4"/>
      <c r="L8" s="4"/>
      <c r="M8" s="4"/>
      <c r="N8" s="4"/>
      <c r="O8" s="4"/>
      <c r="P8" s="4"/>
      <c r="Q8" s="4"/>
      <c r="R8" s="4"/>
      <c r="S8" s="4"/>
      <c r="T8" s="4"/>
      <c r="U8" s="4"/>
      <c r="V8" s="4"/>
      <c r="X8" s="9"/>
    </row>
    <row r="9" spans="2:26" s="7" customFormat="1" ht="12.75">
      <c r="B9" s="34"/>
      <c r="C9" s="39"/>
      <c r="D9" s="84"/>
      <c r="E9" s="9"/>
      <c r="G9" s="9"/>
      <c r="H9" s="4"/>
      <c r="I9" s="4"/>
      <c r="J9" s="4"/>
      <c r="K9" s="4"/>
      <c r="L9" s="4"/>
      <c r="M9" s="4"/>
      <c r="N9" s="4"/>
      <c r="O9" s="4"/>
      <c r="P9" s="4"/>
      <c r="Q9" s="4"/>
      <c r="R9" s="4"/>
      <c r="S9" s="4"/>
      <c r="T9" s="4"/>
      <c r="U9" s="4"/>
      <c r="V9" s="4"/>
      <c r="X9" s="9"/>
      <c r="Z9" s="3"/>
    </row>
    <row r="10" spans="1:26" s="7" customFormat="1" ht="12.75">
      <c r="A10" s="34"/>
      <c r="B10" s="34"/>
      <c r="C10" s="39"/>
      <c r="D10" s="84"/>
      <c r="E10" s="5"/>
      <c r="G10" s="9"/>
      <c r="H10" s="4"/>
      <c r="I10" s="4"/>
      <c r="J10" s="4"/>
      <c r="K10" s="4"/>
      <c r="L10" s="4"/>
      <c r="M10" s="4"/>
      <c r="N10" s="4"/>
      <c r="O10" s="4"/>
      <c r="P10" s="4"/>
      <c r="Q10" s="4"/>
      <c r="R10" s="4"/>
      <c r="S10" s="4"/>
      <c r="T10" s="4"/>
      <c r="U10" s="4"/>
      <c r="V10" s="4"/>
      <c r="X10" s="9"/>
      <c r="Z10" s="3"/>
    </row>
    <row r="11" spans="1:26" s="7" customFormat="1" ht="4.5" customHeight="1">
      <c r="A11" s="34"/>
      <c r="B11" s="34"/>
      <c r="C11" s="39"/>
      <c r="D11" s="84"/>
      <c r="H11" s="4"/>
      <c r="I11" s="4"/>
      <c r="J11" s="4"/>
      <c r="K11" s="4"/>
      <c r="L11" s="4"/>
      <c r="M11" s="4"/>
      <c r="N11" s="4"/>
      <c r="O11" s="4"/>
      <c r="P11" s="4"/>
      <c r="Q11" s="4"/>
      <c r="R11" s="4"/>
      <c r="S11" s="4"/>
      <c r="T11" s="4"/>
      <c r="U11" s="4"/>
      <c r="V11" s="4"/>
      <c r="X11" s="113"/>
      <c r="Z11" s="3"/>
    </row>
    <row r="12" spans="1:26" s="14" customFormat="1" ht="12.75">
      <c r="A12" s="37"/>
      <c r="B12" s="37"/>
      <c r="C12" s="39"/>
      <c r="D12" s="84"/>
      <c r="E12" s="19" t="s">
        <v>179</v>
      </c>
      <c r="G12" s="19" t="s">
        <v>180</v>
      </c>
      <c r="H12" s="4"/>
      <c r="I12" s="4"/>
      <c r="J12" s="4"/>
      <c r="K12" s="4"/>
      <c r="L12" s="4"/>
      <c r="M12" s="4"/>
      <c r="N12" s="4"/>
      <c r="O12" s="4"/>
      <c r="P12" s="4"/>
      <c r="Q12" s="4"/>
      <c r="R12" s="4"/>
      <c r="S12" s="4"/>
      <c r="T12" s="4"/>
      <c r="U12" s="4"/>
      <c r="V12" s="4"/>
      <c r="X12" s="9"/>
      <c r="Z12" s="3"/>
    </row>
    <row r="13" spans="1:26" s="7" customFormat="1" ht="12.75">
      <c r="A13" s="34"/>
      <c r="B13" s="34"/>
      <c r="C13" s="39"/>
      <c r="D13" s="84"/>
      <c r="E13" s="9"/>
      <c r="F13" s="9"/>
      <c r="G13" s="9"/>
      <c r="H13" s="4"/>
      <c r="I13" s="4"/>
      <c r="J13" s="4"/>
      <c r="K13" s="4"/>
      <c r="L13" s="4"/>
      <c r="M13" s="4"/>
      <c r="N13" s="4"/>
      <c r="O13" s="4"/>
      <c r="P13" s="4"/>
      <c r="Q13" s="4"/>
      <c r="R13" s="4"/>
      <c r="S13" s="4"/>
      <c r="T13" s="4"/>
      <c r="U13" s="4"/>
      <c r="V13" s="4"/>
      <c r="X13" s="9"/>
      <c r="Y13" s="3"/>
      <c r="Z13" s="3"/>
    </row>
    <row r="14" spans="1:26" s="7" customFormat="1" ht="12.75">
      <c r="A14" s="34"/>
      <c r="B14" s="34"/>
      <c r="C14" s="39"/>
      <c r="D14" s="84"/>
      <c r="E14" s="9"/>
      <c r="F14" s="9"/>
      <c r="G14" s="9"/>
      <c r="H14" s="4"/>
      <c r="I14" s="4"/>
      <c r="J14" s="4"/>
      <c r="K14" s="4"/>
      <c r="L14" s="4"/>
      <c r="M14" s="4"/>
      <c r="N14" s="4"/>
      <c r="O14" s="4"/>
      <c r="P14" s="4"/>
      <c r="Q14" s="4"/>
      <c r="R14" s="4"/>
      <c r="S14" s="4"/>
      <c r="T14" s="4"/>
      <c r="U14" s="4"/>
      <c r="V14" s="4"/>
      <c r="X14" s="5"/>
      <c r="Y14" s="3"/>
      <c r="Z14" s="3"/>
    </row>
    <row r="15" spans="1:25" s="7" customFormat="1" ht="12.75">
      <c r="A15" s="34"/>
      <c r="B15" s="34"/>
      <c r="C15" s="39"/>
      <c r="D15" s="84"/>
      <c r="E15" s="5"/>
      <c r="F15" s="9" t="s">
        <v>25</v>
      </c>
      <c r="G15" s="9"/>
      <c r="H15" s="4"/>
      <c r="I15" s="4"/>
      <c r="J15" s="4"/>
      <c r="K15" s="4"/>
      <c r="L15" s="4"/>
      <c r="M15" s="4"/>
      <c r="N15" s="4"/>
      <c r="O15" s="4"/>
      <c r="P15" s="4"/>
      <c r="Q15" s="4"/>
      <c r="R15" s="4"/>
      <c r="S15" s="4"/>
      <c r="T15" s="4"/>
      <c r="U15" s="4"/>
      <c r="V15" s="4"/>
      <c r="X15" s="9"/>
      <c r="Y15" s="3"/>
    </row>
    <row r="16" spans="1:24" s="3" customFormat="1" ht="12.75" customHeight="1">
      <c r="A16" s="36"/>
      <c r="B16" s="36"/>
      <c r="C16" s="65"/>
      <c r="D16" s="84"/>
      <c r="E16" s="14"/>
      <c r="F16" s="14"/>
      <c r="G16" s="113"/>
      <c r="H16" s="8"/>
      <c r="I16" s="8"/>
      <c r="J16" s="8"/>
      <c r="K16" s="8"/>
      <c r="L16" s="8"/>
      <c r="M16" s="8"/>
      <c r="N16" s="8"/>
      <c r="O16" s="8"/>
      <c r="P16" s="8"/>
      <c r="Q16" s="8"/>
      <c r="R16" s="8"/>
      <c r="S16" s="8"/>
      <c r="T16" s="8"/>
      <c r="U16" s="4"/>
      <c r="V16" s="4"/>
      <c r="X16" s="9"/>
    </row>
    <row r="17" spans="1:24" s="3" customFormat="1" ht="12.75">
      <c r="A17" s="37" t="s">
        <v>0</v>
      </c>
      <c r="B17" s="37"/>
      <c r="C17" s="39" t="s">
        <v>181</v>
      </c>
      <c r="D17" s="84" t="s">
        <v>99</v>
      </c>
      <c r="E17" s="14" t="s">
        <v>1</v>
      </c>
      <c r="F17" s="14" t="s">
        <v>2</v>
      </c>
      <c r="G17" s="14" t="s">
        <v>3</v>
      </c>
      <c r="I17" s="14" t="s">
        <v>124</v>
      </c>
      <c r="J17" s="14"/>
      <c r="K17" s="14"/>
      <c r="M17" s="14" t="s">
        <v>125</v>
      </c>
      <c r="N17" s="14"/>
      <c r="O17" s="14"/>
      <c r="Q17" s="14" t="s">
        <v>202</v>
      </c>
      <c r="R17" s="14"/>
      <c r="S17" s="14"/>
      <c r="T17" s="14"/>
      <c r="U17" s="14" t="s">
        <v>4</v>
      </c>
      <c r="V17" s="14"/>
      <c r="X17" s="9"/>
    </row>
    <row r="18" spans="1:22" s="3" customFormat="1" ht="12" customHeight="1">
      <c r="A18" s="36"/>
      <c r="B18" s="36"/>
      <c r="C18" s="65"/>
      <c r="D18" s="84"/>
      <c r="E18" s="14"/>
      <c r="F18" s="14"/>
      <c r="G18" s="14"/>
      <c r="H18" s="4"/>
      <c r="I18" s="4"/>
      <c r="J18" s="4"/>
      <c r="K18" s="4"/>
      <c r="L18" s="4"/>
      <c r="M18" s="4"/>
      <c r="N18" s="4"/>
      <c r="O18" s="4"/>
      <c r="P18" s="4"/>
      <c r="Q18" s="4"/>
      <c r="R18" s="4"/>
      <c r="S18" s="4"/>
      <c r="T18" s="4"/>
      <c r="U18" s="4"/>
      <c r="V18" s="4"/>
    </row>
    <row r="19" spans="1:22" s="279" customFormat="1" ht="12.75">
      <c r="A19" s="277" t="str">
        <f>E3</f>
        <v>10 Uhr</v>
      </c>
      <c r="B19" s="277" t="s">
        <v>58</v>
      </c>
      <c r="C19" s="39">
        <v>1</v>
      </c>
      <c r="D19" s="84">
        <v>1</v>
      </c>
      <c r="E19" s="278">
        <f>T(E8)</f>
      </c>
      <c r="F19" s="278">
        <f>T(E10)</f>
      </c>
      <c r="G19" s="278">
        <f>T(E9)</f>
      </c>
      <c r="H19" s="4"/>
      <c r="I19" s="4" t="s">
        <v>5</v>
      </c>
      <c r="J19" s="4"/>
      <c r="K19" s="4"/>
      <c r="L19" s="4"/>
      <c r="M19" s="4" t="s">
        <v>5</v>
      </c>
      <c r="N19" s="4"/>
      <c r="O19" s="4"/>
      <c r="P19" s="340"/>
      <c r="Q19" s="340" t="s">
        <v>5</v>
      </c>
      <c r="R19" s="340"/>
      <c r="S19" s="4"/>
      <c r="T19" s="4"/>
      <c r="U19" s="4" t="s">
        <v>5</v>
      </c>
      <c r="V19" s="4"/>
    </row>
    <row r="20" spans="1:22" s="279" customFormat="1" ht="12.75">
      <c r="A20" s="277"/>
      <c r="B20" s="277" t="s">
        <v>58</v>
      </c>
      <c r="C20" s="39">
        <v>1</v>
      </c>
      <c r="D20" s="84">
        <v>2</v>
      </c>
      <c r="E20" s="278">
        <f>T(G8)</f>
      </c>
      <c r="F20" s="278">
        <f>T(G10)</f>
      </c>
      <c r="G20" s="278">
        <f>T(G9)</f>
      </c>
      <c r="H20" s="4"/>
      <c r="I20" s="4" t="s">
        <v>5</v>
      </c>
      <c r="J20" s="4"/>
      <c r="K20" s="4"/>
      <c r="L20" s="4"/>
      <c r="M20" s="4" t="s">
        <v>5</v>
      </c>
      <c r="N20" s="4"/>
      <c r="O20" s="4"/>
      <c r="P20" s="340"/>
      <c r="Q20" s="340" t="s">
        <v>5</v>
      </c>
      <c r="R20" s="340"/>
      <c r="S20" s="4"/>
      <c r="T20" s="4"/>
      <c r="U20" s="4" t="s">
        <v>5</v>
      </c>
      <c r="V20" s="4"/>
    </row>
    <row r="21" spans="1:22" s="5" customFormat="1" ht="12.75">
      <c r="A21" s="36"/>
      <c r="B21" s="36" t="s">
        <v>182</v>
      </c>
      <c r="C21" s="65">
        <v>1</v>
      </c>
      <c r="D21" s="4">
        <v>3</v>
      </c>
      <c r="E21" s="9">
        <f>T(E13)</f>
      </c>
      <c r="F21" s="9">
        <f>T(E15)</f>
      </c>
      <c r="G21" s="9">
        <f>T(E14)</f>
      </c>
      <c r="H21" s="4"/>
      <c r="I21" s="4" t="s">
        <v>5</v>
      </c>
      <c r="J21" s="4"/>
      <c r="K21" s="4"/>
      <c r="L21" s="4"/>
      <c r="M21" s="4" t="s">
        <v>5</v>
      </c>
      <c r="N21" s="4"/>
      <c r="O21" s="4"/>
      <c r="P21" s="340"/>
      <c r="Q21" s="340" t="s">
        <v>5</v>
      </c>
      <c r="R21" s="340"/>
      <c r="S21" s="4"/>
      <c r="T21" s="4"/>
      <c r="U21" s="4" t="s">
        <v>5</v>
      </c>
      <c r="V21" s="4"/>
    </row>
    <row r="22" spans="1:22" s="5" customFormat="1" ht="13.5" customHeight="1">
      <c r="A22" s="36"/>
      <c r="B22" s="36"/>
      <c r="C22" s="65"/>
      <c r="D22" s="4"/>
      <c r="E22" s="1"/>
      <c r="F22" s="1"/>
      <c r="G22" s="1"/>
      <c r="H22" s="4"/>
      <c r="I22" s="4"/>
      <c r="J22" s="4"/>
      <c r="K22" s="4"/>
      <c r="L22" s="4"/>
      <c r="M22" s="4"/>
      <c r="N22" s="4"/>
      <c r="O22" s="4"/>
      <c r="P22" s="4"/>
      <c r="Q22" s="4"/>
      <c r="R22" s="4"/>
      <c r="S22" s="4"/>
      <c r="T22" s="4"/>
      <c r="U22" s="4"/>
      <c r="V22" s="4"/>
    </row>
    <row r="23" spans="1:22" s="279" customFormat="1" ht="12.75">
      <c r="A23" s="277"/>
      <c r="B23" s="277" t="s">
        <v>58</v>
      </c>
      <c r="C23" s="39" t="s">
        <v>101</v>
      </c>
      <c r="D23" s="84">
        <v>1</v>
      </c>
      <c r="E23" s="278">
        <f>T(E9)</f>
      </c>
      <c r="F23" s="278">
        <f>T(E8)</f>
      </c>
      <c r="G23" s="278">
        <f>T(E10)</f>
      </c>
      <c r="H23" s="4"/>
      <c r="I23" s="4" t="s">
        <v>5</v>
      </c>
      <c r="J23" s="4"/>
      <c r="K23" s="4"/>
      <c r="L23" s="4"/>
      <c r="M23" s="4" t="s">
        <v>5</v>
      </c>
      <c r="N23" s="4"/>
      <c r="O23" s="4"/>
      <c r="P23" s="340"/>
      <c r="Q23" s="340" t="s">
        <v>5</v>
      </c>
      <c r="R23" s="340"/>
      <c r="S23" s="4"/>
      <c r="T23" s="4"/>
      <c r="U23" s="4" t="s">
        <v>5</v>
      </c>
      <c r="V23" s="4"/>
    </row>
    <row r="24" spans="1:22" s="5" customFormat="1" ht="12.75">
      <c r="A24"/>
      <c r="B24" t="s">
        <v>182</v>
      </c>
      <c r="C24" s="65" t="s">
        <v>101</v>
      </c>
      <c r="D24" s="85">
        <v>2</v>
      </c>
      <c r="E24" s="9">
        <f>T(G13)</f>
      </c>
      <c r="F24" s="9">
        <f>T(G15)</f>
      </c>
      <c r="G24" s="9">
        <f>T(G14)</f>
      </c>
      <c r="H24" s="4"/>
      <c r="I24" s="4" t="s">
        <v>5</v>
      </c>
      <c r="J24" s="4"/>
      <c r="K24" s="4"/>
      <c r="L24" s="4"/>
      <c r="M24" s="4" t="s">
        <v>5</v>
      </c>
      <c r="N24" s="4"/>
      <c r="O24" s="4"/>
      <c r="P24" s="340"/>
      <c r="Q24" s="340" t="s">
        <v>5</v>
      </c>
      <c r="R24" s="340"/>
      <c r="S24" s="4"/>
      <c r="T24" s="4"/>
      <c r="U24" s="4" t="s">
        <v>5</v>
      </c>
      <c r="V24" s="4"/>
    </row>
    <row r="25" spans="1:22" s="5" customFormat="1" ht="12.75">
      <c r="A25" s="36"/>
      <c r="B25" s="36" t="s">
        <v>182</v>
      </c>
      <c r="C25" s="65" t="s">
        <v>101</v>
      </c>
      <c r="D25" s="85">
        <v>3</v>
      </c>
      <c r="E25" s="9">
        <f>T(E14)</f>
      </c>
      <c r="F25" s="9">
        <f>T(E13)</f>
      </c>
      <c r="G25" s="9">
        <f>T(E15)</f>
      </c>
      <c r="H25" s="4"/>
      <c r="I25" s="4" t="s">
        <v>5</v>
      </c>
      <c r="J25" s="4"/>
      <c r="K25" s="4"/>
      <c r="L25" s="4"/>
      <c r="M25" s="4" t="s">
        <v>5</v>
      </c>
      <c r="N25" s="4"/>
      <c r="O25" s="4"/>
      <c r="P25" s="340"/>
      <c r="Q25" s="340" t="s">
        <v>5</v>
      </c>
      <c r="R25" s="340"/>
      <c r="S25" s="4"/>
      <c r="T25" s="4"/>
      <c r="U25" s="4" t="s">
        <v>5</v>
      </c>
      <c r="V25" s="4"/>
    </row>
    <row r="26" spans="1:22" s="5" customFormat="1" ht="13.5" customHeight="1">
      <c r="A26" s="36"/>
      <c r="B26" s="36"/>
      <c r="C26" s="65"/>
      <c r="D26" s="85"/>
      <c r="E26" s="87"/>
      <c r="F26" s="87"/>
      <c r="G26" s="9"/>
      <c r="H26" s="4"/>
      <c r="I26" s="4"/>
      <c r="J26" s="4"/>
      <c r="K26" s="4"/>
      <c r="L26" s="4"/>
      <c r="M26" s="4"/>
      <c r="N26" s="4"/>
      <c r="O26" s="4"/>
      <c r="P26" s="4"/>
      <c r="Q26" s="4"/>
      <c r="R26" s="4"/>
      <c r="S26" s="4"/>
      <c r="T26" s="4"/>
      <c r="U26" s="4"/>
      <c r="V26" s="4"/>
    </row>
    <row r="27" spans="1:22" s="279" customFormat="1" ht="12.75">
      <c r="A27" s="277"/>
      <c r="B27" s="277" t="s">
        <v>58</v>
      </c>
      <c r="C27" s="39" t="s">
        <v>183</v>
      </c>
      <c r="D27" s="84">
        <v>1</v>
      </c>
      <c r="E27" s="278">
        <f>T(G9)</f>
      </c>
      <c r="F27" s="278">
        <f>T(G8)</f>
      </c>
      <c r="G27" s="278">
        <f>T(G10)</f>
      </c>
      <c r="H27" s="4"/>
      <c r="I27" s="4" t="s">
        <v>5</v>
      </c>
      <c r="J27" s="4"/>
      <c r="K27" s="4"/>
      <c r="L27" s="4"/>
      <c r="M27" s="4" t="s">
        <v>5</v>
      </c>
      <c r="N27" s="4"/>
      <c r="O27" s="4"/>
      <c r="P27" s="340"/>
      <c r="Q27" s="340" t="s">
        <v>5</v>
      </c>
      <c r="R27" s="340"/>
      <c r="S27" s="4"/>
      <c r="T27" s="4"/>
      <c r="U27" s="4" t="s">
        <v>5</v>
      </c>
      <c r="V27" s="4"/>
    </row>
    <row r="28" spans="1:22" s="279" customFormat="1" ht="12.75">
      <c r="A28" s="277"/>
      <c r="B28" s="277" t="s">
        <v>58</v>
      </c>
      <c r="C28" s="39" t="s">
        <v>183</v>
      </c>
      <c r="D28" s="84">
        <v>2</v>
      </c>
      <c r="E28" s="278">
        <f>T(E10)</f>
      </c>
      <c r="F28" s="278">
        <f>T(E9)</f>
      </c>
      <c r="G28" s="278">
        <f>T(E8)</f>
      </c>
      <c r="H28" s="4"/>
      <c r="I28" s="4" t="s">
        <v>5</v>
      </c>
      <c r="J28" s="4"/>
      <c r="K28" s="4"/>
      <c r="L28" s="4"/>
      <c r="M28" s="4" t="s">
        <v>5</v>
      </c>
      <c r="N28" s="4"/>
      <c r="O28" s="4"/>
      <c r="P28" s="340"/>
      <c r="Q28" s="340" t="s">
        <v>5</v>
      </c>
      <c r="R28" s="340"/>
      <c r="S28" s="4"/>
      <c r="T28" s="4"/>
      <c r="U28" s="4" t="s">
        <v>5</v>
      </c>
      <c r="V28" s="4"/>
    </row>
    <row r="29" spans="1:22" s="5" customFormat="1" ht="12.75">
      <c r="A29" s="36"/>
      <c r="B29" s="36" t="s">
        <v>182</v>
      </c>
      <c r="C29" s="65" t="s">
        <v>183</v>
      </c>
      <c r="D29" s="85">
        <v>3</v>
      </c>
      <c r="E29" s="9">
        <f>T(G14)</f>
      </c>
      <c r="F29" s="9">
        <f>T(G13)</f>
      </c>
      <c r="G29" s="9">
        <f>T(G15)</f>
      </c>
      <c r="H29" s="4"/>
      <c r="I29" s="4" t="s">
        <v>5</v>
      </c>
      <c r="J29" s="4"/>
      <c r="K29" s="4"/>
      <c r="L29" s="4"/>
      <c r="M29" s="4" t="s">
        <v>5</v>
      </c>
      <c r="N29" s="4"/>
      <c r="O29" s="4"/>
      <c r="P29" s="340"/>
      <c r="Q29" s="340" t="s">
        <v>5</v>
      </c>
      <c r="R29" s="340"/>
      <c r="S29" s="4"/>
      <c r="T29" s="4"/>
      <c r="U29" s="4" t="s">
        <v>5</v>
      </c>
      <c r="V29" s="4"/>
    </row>
    <row r="30" spans="1:22" s="5" customFormat="1" ht="13.5" customHeight="1">
      <c r="A30" s="36"/>
      <c r="B30" s="36"/>
      <c r="C30" s="65"/>
      <c r="D30" s="85"/>
      <c r="E30" s="9"/>
      <c r="F30" s="9"/>
      <c r="G30" s="9"/>
      <c r="H30" s="4"/>
      <c r="I30" s="4"/>
      <c r="J30" s="4"/>
      <c r="K30" s="4"/>
      <c r="L30" s="4"/>
      <c r="M30" s="4"/>
      <c r="N30" s="4"/>
      <c r="O30" s="4"/>
      <c r="P30" s="4"/>
      <c r="Q30" s="4"/>
      <c r="R30" s="4"/>
      <c r="S30" s="4"/>
      <c r="T30" s="4"/>
      <c r="U30" s="4"/>
      <c r="V30" s="4"/>
    </row>
    <row r="31" spans="1:22" s="279" customFormat="1" ht="12.75">
      <c r="A31" s="277"/>
      <c r="B31" s="277" t="s">
        <v>58</v>
      </c>
      <c r="C31" s="39" t="s">
        <v>184</v>
      </c>
      <c r="D31" s="84">
        <v>1</v>
      </c>
      <c r="E31" s="278">
        <f>T(G10)</f>
      </c>
      <c r="F31" s="278">
        <f>T(G9)</f>
      </c>
      <c r="G31" s="278">
        <f>T(G8)</f>
      </c>
      <c r="H31" s="4"/>
      <c r="I31" s="4" t="s">
        <v>5</v>
      </c>
      <c r="J31" s="4"/>
      <c r="K31" s="4"/>
      <c r="L31" s="4"/>
      <c r="M31" s="4" t="s">
        <v>5</v>
      </c>
      <c r="N31" s="4"/>
      <c r="O31" s="4"/>
      <c r="P31" s="340"/>
      <c r="Q31" s="340" t="s">
        <v>5</v>
      </c>
      <c r="R31" s="340"/>
      <c r="S31" s="4"/>
      <c r="T31" s="4"/>
      <c r="U31" s="4" t="s">
        <v>5</v>
      </c>
      <c r="V31" s="4"/>
    </row>
    <row r="32" spans="1:22" s="5" customFormat="1" ht="12.75">
      <c r="A32" s="36"/>
      <c r="B32" s="36" t="s">
        <v>182</v>
      </c>
      <c r="C32" s="65" t="s">
        <v>184</v>
      </c>
      <c r="D32" s="85">
        <v>2</v>
      </c>
      <c r="E32" s="9">
        <f>T(E15)</f>
      </c>
      <c r="F32" s="9">
        <f>T(E14)</f>
      </c>
      <c r="G32" s="9">
        <f>T(E13)</f>
      </c>
      <c r="H32" s="4"/>
      <c r="I32" s="4" t="s">
        <v>5</v>
      </c>
      <c r="J32" s="4"/>
      <c r="K32" s="4"/>
      <c r="L32" s="4"/>
      <c r="M32" s="4" t="s">
        <v>5</v>
      </c>
      <c r="N32" s="4"/>
      <c r="O32" s="4"/>
      <c r="P32" s="340"/>
      <c r="Q32" s="340" t="s">
        <v>5</v>
      </c>
      <c r="R32" s="340"/>
      <c r="S32" s="4"/>
      <c r="T32" s="4"/>
      <c r="U32" s="4" t="s">
        <v>5</v>
      </c>
      <c r="V32" s="4"/>
    </row>
    <row r="33" spans="1:22" s="5" customFormat="1" ht="12.75">
      <c r="A33" s="36"/>
      <c r="B33" s="36" t="s">
        <v>182</v>
      </c>
      <c r="C33" s="65" t="s">
        <v>184</v>
      </c>
      <c r="D33" s="85">
        <v>3</v>
      </c>
      <c r="E33" s="9">
        <f>T(G15)</f>
      </c>
      <c r="F33" s="9">
        <f>T(G14)</f>
      </c>
      <c r="G33" s="9">
        <f>T(G13)</f>
      </c>
      <c r="H33" s="4"/>
      <c r="I33" s="4" t="s">
        <v>5</v>
      </c>
      <c r="J33" s="4"/>
      <c r="K33" s="4"/>
      <c r="L33" s="4"/>
      <c r="M33" s="4" t="s">
        <v>5</v>
      </c>
      <c r="N33" s="4"/>
      <c r="O33" s="4"/>
      <c r="P33" s="340"/>
      <c r="Q33" s="340" t="s">
        <v>5</v>
      </c>
      <c r="R33" s="340"/>
      <c r="S33" s="4"/>
      <c r="T33" s="4"/>
      <c r="U33" s="4" t="s">
        <v>5</v>
      </c>
      <c r="V33" s="4"/>
    </row>
    <row r="34" spans="1:22" s="5" customFormat="1" ht="11.25" customHeight="1">
      <c r="A34" s="36"/>
      <c r="B34" s="36"/>
      <c r="C34" s="65"/>
      <c r="D34" s="85"/>
      <c r="E34" s="9"/>
      <c r="F34" s="9"/>
      <c r="G34" s="9"/>
      <c r="H34" s="4"/>
      <c r="I34" s="4"/>
      <c r="J34" s="4"/>
      <c r="K34" s="4"/>
      <c r="L34" s="4"/>
      <c r="M34" s="4"/>
      <c r="N34" s="4"/>
      <c r="O34" s="4"/>
      <c r="P34" s="4"/>
      <c r="Q34" s="4"/>
      <c r="R34" s="4"/>
      <c r="S34" s="4"/>
      <c r="T34" s="4"/>
      <c r="U34" s="4"/>
      <c r="V34" s="4"/>
    </row>
    <row r="35" spans="1:22" s="5" customFormat="1" ht="11.25" customHeight="1" thickBot="1">
      <c r="A35" s="175" t="s">
        <v>185</v>
      </c>
      <c r="B35" s="267"/>
      <c r="C35" s="280"/>
      <c r="D35" s="281"/>
      <c r="E35" s="268"/>
      <c r="F35" s="268"/>
      <c r="G35" s="268"/>
      <c r="H35" s="41"/>
      <c r="I35" s="41"/>
      <c r="J35" s="41"/>
      <c r="K35" s="41"/>
      <c r="L35" s="41"/>
      <c r="M35" s="41"/>
      <c r="N35" s="41"/>
      <c r="O35" s="41"/>
      <c r="P35" s="41"/>
      <c r="Q35" s="41"/>
      <c r="R35" s="41"/>
      <c r="S35" s="41"/>
      <c r="T35" s="41"/>
      <c r="U35" s="41"/>
      <c r="V35" s="41"/>
    </row>
    <row r="36" spans="1:22" s="5" customFormat="1" ht="12.75">
      <c r="A36" s="282" t="s">
        <v>152</v>
      </c>
      <c r="B36" s="283" t="s">
        <v>182</v>
      </c>
      <c r="C36" s="284" t="s">
        <v>186</v>
      </c>
      <c r="D36" s="285">
        <v>1</v>
      </c>
      <c r="E36" s="286"/>
      <c r="F36" s="286"/>
      <c r="G36" s="287"/>
      <c r="H36" s="288"/>
      <c r="I36" s="288" t="s">
        <v>5</v>
      </c>
      <c r="J36" s="288"/>
      <c r="K36" s="289"/>
      <c r="L36" s="288"/>
      <c r="M36" s="288" t="s">
        <v>5</v>
      </c>
      <c r="N36" s="288"/>
      <c r="O36" s="289"/>
      <c r="P36" s="288"/>
      <c r="Q36" s="288" t="s">
        <v>5</v>
      </c>
      <c r="R36" s="288"/>
      <c r="S36" s="289"/>
      <c r="T36" s="289"/>
      <c r="U36" s="289" t="s">
        <v>5</v>
      </c>
      <c r="V36" s="290"/>
    </row>
    <row r="37" spans="1:22" s="5" customFormat="1" ht="12.75">
      <c r="A37" s="291"/>
      <c r="B37" s="292"/>
      <c r="C37" s="293"/>
      <c r="D37" s="294"/>
      <c r="E37" s="295" t="s">
        <v>187</v>
      </c>
      <c r="F37" s="295" t="s">
        <v>188</v>
      </c>
      <c r="G37" s="295" t="s">
        <v>189</v>
      </c>
      <c r="H37" s="296"/>
      <c r="I37" s="296"/>
      <c r="J37" s="296"/>
      <c r="K37" s="296"/>
      <c r="L37" s="296"/>
      <c r="M37" s="296"/>
      <c r="N37" s="296"/>
      <c r="O37" s="296"/>
      <c r="P37" s="296"/>
      <c r="Q37" s="296"/>
      <c r="R37" s="296"/>
      <c r="S37" s="296"/>
      <c r="T37" s="296"/>
      <c r="U37" s="296"/>
      <c r="V37" s="297"/>
    </row>
    <row r="38" spans="1:22" s="5" customFormat="1" ht="4.5" customHeight="1">
      <c r="A38" s="298"/>
      <c r="B38" s="292"/>
      <c r="C38" s="293"/>
      <c r="D38" s="294"/>
      <c r="E38" s="295"/>
      <c r="F38" s="295"/>
      <c r="G38" s="295"/>
      <c r="H38" s="296"/>
      <c r="I38" s="296"/>
      <c r="J38" s="296"/>
      <c r="K38" s="296"/>
      <c r="L38" s="296"/>
      <c r="M38" s="296"/>
      <c r="N38" s="296"/>
      <c r="O38" s="296"/>
      <c r="P38" s="296"/>
      <c r="Q38" s="296"/>
      <c r="R38" s="296"/>
      <c r="S38" s="296"/>
      <c r="T38" s="296"/>
      <c r="U38" s="296"/>
      <c r="V38" s="297"/>
    </row>
    <row r="39" spans="1:22" s="5" customFormat="1" ht="12.75">
      <c r="A39" s="298" t="s">
        <v>152</v>
      </c>
      <c r="B39" s="292" t="s">
        <v>182</v>
      </c>
      <c r="C39" s="293" t="s">
        <v>186</v>
      </c>
      <c r="D39" s="294">
        <v>2</v>
      </c>
      <c r="E39" s="295"/>
      <c r="F39" s="295"/>
      <c r="G39" s="35"/>
      <c r="H39" s="296"/>
      <c r="I39" s="296" t="s">
        <v>5</v>
      </c>
      <c r="J39" s="296"/>
      <c r="K39" s="299"/>
      <c r="L39" s="296"/>
      <c r="M39" s="296" t="s">
        <v>5</v>
      </c>
      <c r="N39" s="296"/>
      <c r="O39" s="299"/>
      <c r="P39" s="296"/>
      <c r="Q39" s="296" t="s">
        <v>5</v>
      </c>
      <c r="R39" s="296"/>
      <c r="S39" s="299"/>
      <c r="T39" s="299"/>
      <c r="U39" s="299" t="s">
        <v>5</v>
      </c>
      <c r="V39" s="300"/>
    </row>
    <row r="40" spans="1:22" s="5" customFormat="1" ht="12.75">
      <c r="A40" s="291"/>
      <c r="B40" s="292"/>
      <c r="C40" s="293"/>
      <c r="D40" s="294"/>
      <c r="E40" s="295" t="s">
        <v>190</v>
      </c>
      <c r="F40" s="295" t="s">
        <v>191</v>
      </c>
      <c r="G40" s="295" t="s">
        <v>192</v>
      </c>
      <c r="H40" s="296"/>
      <c r="I40" s="296"/>
      <c r="J40" s="296"/>
      <c r="K40" s="296"/>
      <c r="L40" s="296"/>
      <c r="M40" s="296"/>
      <c r="N40" s="296"/>
      <c r="O40" s="296"/>
      <c r="P40" s="296"/>
      <c r="Q40" s="296"/>
      <c r="R40" s="296"/>
      <c r="S40" s="296"/>
      <c r="T40" s="296"/>
      <c r="U40" s="296"/>
      <c r="V40" s="297"/>
    </row>
    <row r="41" spans="1:22" s="5" customFormat="1" ht="6" customHeight="1">
      <c r="A41" s="298"/>
      <c r="B41" s="292"/>
      <c r="C41" s="293"/>
      <c r="D41" s="294"/>
      <c r="E41" s="295"/>
      <c r="F41" s="295"/>
      <c r="G41" s="295"/>
      <c r="H41" s="296"/>
      <c r="I41" s="296"/>
      <c r="J41" s="296"/>
      <c r="K41" s="296"/>
      <c r="L41" s="296"/>
      <c r="M41" s="296"/>
      <c r="N41" s="296"/>
      <c r="O41" s="296"/>
      <c r="P41" s="296"/>
      <c r="Q41" s="296"/>
      <c r="R41" s="296"/>
      <c r="S41" s="296"/>
      <c r="T41" s="296"/>
      <c r="U41" s="296"/>
      <c r="V41" s="297"/>
    </row>
    <row r="42" spans="1:22" s="306" customFormat="1" ht="12.75">
      <c r="A42" s="301" t="s">
        <v>159</v>
      </c>
      <c r="B42" s="302"/>
      <c r="C42" s="303" t="s">
        <v>186</v>
      </c>
      <c r="D42" s="304">
        <v>3</v>
      </c>
      <c r="E42" s="305"/>
      <c r="F42" s="305"/>
      <c r="G42" s="295"/>
      <c r="H42" s="296"/>
      <c r="I42" s="296" t="s">
        <v>5</v>
      </c>
      <c r="J42" s="296"/>
      <c r="K42" s="296"/>
      <c r="L42" s="296"/>
      <c r="M42" s="296" t="s">
        <v>5</v>
      </c>
      <c r="N42" s="296"/>
      <c r="O42" s="296"/>
      <c r="P42" s="296"/>
      <c r="Q42" s="296" t="s">
        <v>5</v>
      </c>
      <c r="R42" s="296"/>
      <c r="S42" s="296"/>
      <c r="T42" s="296"/>
      <c r="U42" s="296" t="s">
        <v>5</v>
      </c>
      <c r="V42" s="297"/>
    </row>
    <row r="43" spans="1:22" s="306" customFormat="1" ht="13.5" thickBot="1">
      <c r="A43" s="307"/>
      <c r="B43" s="308" t="s">
        <v>58</v>
      </c>
      <c r="C43" s="309"/>
      <c r="D43" s="310"/>
      <c r="E43" s="311" t="s">
        <v>155</v>
      </c>
      <c r="F43" s="311" t="s">
        <v>158</v>
      </c>
      <c r="G43" s="311" t="s">
        <v>153</v>
      </c>
      <c r="H43" s="312"/>
      <c r="I43" s="312"/>
      <c r="J43" s="312"/>
      <c r="K43" s="312"/>
      <c r="L43" s="312"/>
      <c r="M43" s="312"/>
      <c r="N43" s="312"/>
      <c r="O43" s="312"/>
      <c r="P43" s="312"/>
      <c r="Q43" s="312"/>
      <c r="R43" s="312"/>
      <c r="S43" s="312"/>
      <c r="T43" s="312"/>
      <c r="U43" s="312"/>
      <c r="V43" s="313"/>
    </row>
    <row r="44" spans="1:7" s="4" customFormat="1" ht="5.25" customHeight="1">
      <c r="A44"/>
      <c r="B44" s="36"/>
      <c r="C44" s="65"/>
      <c r="E44" s="9"/>
      <c r="F44" s="9"/>
      <c r="G44" s="9"/>
    </row>
    <row r="45" spans="1:7" s="4" customFormat="1" ht="3.75" customHeight="1" thickBot="1">
      <c r="A45"/>
      <c r="B45" s="36"/>
      <c r="C45" s="65"/>
      <c r="E45" s="9"/>
      <c r="F45" s="9"/>
      <c r="G45" s="9"/>
    </row>
    <row r="46" spans="1:22" s="279" customFormat="1" ht="12.75">
      <c r="A46" s="314" t="s">
        <v>152</v>
      </c>
      <c r="B46" s="315" t="s">
        <v>58</v>
      </c>
      <c r="C46" s="316" t="s">
        <v>193</v>
      </c>
      <c r="D46" s="317">
        <v>1</v>
      </c>
      <c r="E46" s="286"/>
      <c r="F46" s="286"/>
      <c r="G46" s="318"/>
      <c r="H46" s="288"/>
      <c r="I46" s="288" t="s">
        <v>5</v>
      </c>
      <c r="J46" s="288"/>
      <c r="K46" s="289"/>
      <c r="L46" s="288"/>
      <c r="M46" s="288" t="s">
        <v>5</v>
      </c>
      <c r="N46" s="288"/>
      <c r="O46" s="289"/>
      <c r="P46" s="288"/>
      <c r="Q46" s="288" t="s">
        <v>5</v>
      </c>
      <c r="R46" s="288"/>
      <c r="S46" s="289"/>
      <c r="T46" s="289"/>
      <c r="U46" s="289" t="s">
        <v>5</v>
      </c>
      <c r="V46" s="290"/>
    </row>
    <row r="47" spans="1:22" s="279" customFormat="1" ht="12.75">
      <c r="A47" s="319"/>
      <c r="B47" s="302"/>
      <c r="C47" s="303"/>
      <c r="D47" s="320"/>
      <c r="E47" s="321" t="s">
        <v>153</v>
      </c>
      <c r="F47" s="321" t="s">
        <v>154</v>
      </c>
      <c r="G47" s="321" t="s">
        <v>155</v>
      </c>
      <c r="H47" s="296"/>
      <c r="I47" s="296"/>
      <c r="J47" s="296"/>
      <c r="K47" s="296"/>
      <c r="L47" s="296"/>
      <c r="M47" s="296"/>
      <c r="N47" s="296"/>
      <c r="O47" s="296"/>
      <c r="P47" s="296"/>
      <c r="Q47" s="296"/>
      <c r="R47" s="296"/>
      <c r="S47" s="296"/>
      <c r="T47" s="296"/>
      <c r="U47" s="296"/>
      <c r="V47" s="297"/>
    </row>
    <row r="48" spans="1:22" s="279" customFormat="1" ht="7.5" customHeight="1">
      <c r="A48" s="301"/>
      <c r="B48" s="302"/>
      <c r="C48" s="303"/>
      <c r="D48" s="320"/>
      <c r="E48" s="321"/>
      <c r="F48" s="321"/>
      <c r="G48" s="321"/>
      <c r="H48" s="296"/>
      <c r="I48" s="296"/>
      <c r="J48" s="296"/>
      <c r="K48" s="296"/>
      <c r="L48" s="296"/>
      <c r="M48" s="296"/>
      <c r="N48" s="296"/>
      <c r="O48" s="296"/>
      <c r="P48" s="296"/>
      <c r="Q48" s="296"/>
      <c r="R48" s="296"/>
      <c r="S48" s="296"/>
      <c r="T48" s="296"/>
      <c r="U48" s="296"/>
      <c r="V48" s="297"/>
    </row>
    <row r="49" spans="1:22" s="279" customFormat="1" ht="12.75">
      <c r="A49" s="301" t="s">
        <v>152</v>
      </c>
      <c r="B49" s="302" t="s">
        <v>58</v>
      </c>
      <c r="C49" s="303" t="s">
        <v>193</v>
      </c>
      <c r="D49" s="320">
        <v>2</v>
      </c>
      <c r="E49" s="295"/>
      <c r="F49" s="295"/>
      <c r="G49" s="305"/>
      <c r="H49" s="296"/>
      <c r="I49" s="296" t="s">
        <v>5</v>
      </c>
      <c r="J49" s="296"/>
      <c r="K49" s="299"/>
      <c r="L49" s="296"/>
      <c r="M49" s="296" t="s">
        <v>5</v>
      </c>
      <c r="N49" s="296"/>
      <c r="O49" s="299"/>
      <c r="P49" s="296"/>
      <c r="Q49" s="296" t="s">
        <v>5</v>
      </c>
      <c r="R49" s="296"/>
      <c r="S49" s="299"/>
      <c r="T49" s="299"/>
      <c r="U49" s="299" t="s">
        <v>5</v>
      </c>
      <c r="V49" s="300"/>
    </row>
    <row r="50" spans="1:22" s="279" customFormat="1" ht="12.75">
      <c r="A50" s="319"/>
      <c r="B50" s="302"/>
      <c r="C50" s="303"/>
      <c r="D50" s="320"/>
      <c r="E50" s="321" t="s">
        <v>156</v>
      </c>
      <c r="F50" s="321" t="s">
        <v>157</v>
      </c>
      <c r="G50" s="321" t="s">
        <v>158</v>
      </c>
      <c r="H50" s="296"/>
      <c r="I50" s="296"/>
      <c r="J50" s="296"/>
      <c r="K50" s="296"/>
      <c r="L50" s="296"/>
      <c r="M50" s="296"/>
      <c r="N50" s="296"/>
      <c r="O50" s="296"/>
      <c r="P50" s="296"/>
      <c r="Q50" s="296"/>
      <c r="R50" s="296"/>
      <c r="S50" s="296"/>
      <c r="T50" s="296"/>
      <c r="U50" s="296"/>
      <c r="V50" s="297"/>
    </row>
    <row r="51" spans="1:22" s="5" customFormat="1" ht="6.75" customHeight="1">
      <c r="A51" s="298"/>
      <c r="B51" s="292"/>
      <c r="C51" s="293"/>
      <c r="D51" s="294"/>
      <c r="E51" s="295"/>
      <c r="F51" s="295"/>
      <c r="G51" s="295"/>
      <c r="H51" s="296"/>
      <c r="I51" s="296"/>
      <c r="J51" s="296"/>
      <c r="K51" s="296"/>
      <c r="L51" s="296"/>
      <c r="M51" s="296"/>
      <c r="N51" s="296"/>
      <c r="O51" s="296"/>
      <c r="P51" s="296"/>
      <c r="Q51" s="296"/>
      <c r="R51" s="296"/>
      <c r="S51" s="296"/>
      <c r="T51" s="296"/>
      <c r="U51" s="296"/>
      <c r="V51" s="297"/>
    </row>
    <row r="52" spans="1:22" s="4" customFormat="1" ht="12.75">
      <c r="A52" s="298" t="s">
        <v>159</v>
      </c>
      <c r="B52" s="292" t="s">
        <v>182</v>
      </c>
      <c r="C52" s="293" t="s">
        <v>193</v>
      </c>
      <c r="D52" s="296">
        <v>3</v>
      </c>
      <c r="E52" s="305"/>
      <c r="F52" s="295"/>
      <c r="G52" s="35"/>
      <c r="H52" s="296"/>
      <c r="I52" s="296" t="s">
        <v>5</v>
      </c>
      <c r="J52" s="296"/>
      <c r="K52" s="296"/>
      <c r="L52" s="296"/>
      <c r="M52" s="296" t="s">
        <v>5</v>
      </c>
      <c r="N52" s="296"/>
      <c r="O52" s="296"/>
      <c r="P52" s="296"/>
      <c r="Q52" s="296" t="s">
        <v>5</v>
      </c>
      <c r="R52" s="296"/>
      <c r="S52" s="296"/>
      <c r="T52" s="296"/>
      <c r="U52" s="296" t="s">
        <v>5</v>
      </c>
      <c r="V52" s="297"/>
    </row>
    <row r="53" spans="1:22" s="4" customFormat="1" ht="13.5" thickBot="1">
      <c r="A53" s="322"/>
      <c r="B53" s="323"/>
      <c r="C53" s="324"/>
      <c r="D53" s="312"/>
      <c r="E53" s="325" t="s">
        <v>189</v>
      </c>
      <c r="F53" s="325" t="s">
        <v>192</v>
      </c>
      <c r="G53" s="325" t="s">
        <v>194</v>
      </c>
      <c r="H53" s="312"/>
      <c r="I53" s="312"/>
      <c r="J53" s="312"/>
      <c r="K53" s="312"/>
      <c r="L53" s="312"/>
      <c r="M53" s="312"/>
      <c r="N53" s="312"/>
      <c r="O53" s="312"/>
      <c r="P53" s="312"/>
      <c r="Q53" s="312"/>
      <c r="R53" s="312"/>
      <c r="S53" s="312"/>
      <c r="T53" s="312"/>
      <c r="U53" s="312"/>
      <c r="V53" s="313"/>
    </row>
    <row r="54" spans="1:7" s="4" customFormat="1" ht="6.75" customHeight="1">
      <c r="A54"/>
      <c r="B54" s="36"/>
      <c r="C54" s="65"/>
      <c r="E54" s="9"/>
      <c r="F54" s="9"/>
      <c r="G54" s="9"/>
    </row>
    <row r="55" spans="1:7" s="4" customFormat="1" ht="5.25" customHeight="1" thickBot="1">
      <c r="A55"/>
      <c r="B55" s="36"/>
      <c r="C55" s="65"/>
      <c r="E55" s="9"/>
      <c r="F55" s="9"/>
      <c r="G55" s="9"/>
    </row>
    <row r="56" spans="1:22" ht="12.75">
      <c r="A56" s="282" t="s">
        <v>165</v>
      </c>
      <c r="B56" s="318" t="s">
        <v>182</v>
      </c>
      <c r="C56" s="284" t="s">
        <v>195</v>
      </c>
      <c r="D56" s="288">
        <v>1</v>
      </c>
      <c r="E56" s="286"/>
      <c r="F56" s="286"/>
      <c r="G56" s="287"/>
      <c r="H56" s="288"/>
      <c r="I56" s="326" t="s">
        <v>5</v>
      </c>
      <c r="J56" s="288"/>
      <c r="K56" s="289"/>
      <c r="L56" s="288"/>
      <c r="M56" s="326" t="s">
        <v>5</v>
      </c>
      <c r="N56" s="288"/>
      <c r="O56" s="289"/>
      <c r="P56" s="288"/>
      <c r="Q56" s="326" t="s">
        <v>5</v>
      </c>
      <c r="R56" s="288"/>
      <c r="S56" s="289"/>
      <c r="T56" s="289"/>
      <c r="U56" s="289" t="s">
        <v>5</v>
      </c>
      <c r="V56" s="290"/>
    </row>
    <row r="57" spans="1:22" ht="12.75">
      <c r="A57" s="291"/>
      <c r="B57" s="292"/>
      <c r="C57" s="293"/>
      <c r="D57" s="294"/>
      <c r="E57" s="295" t="s">
        <v>160</v>
      </c>
      <c r="F57" s="295" t="s">
        <v>164</v>
      </c>
      <c r="G57" s="305" t="s">
        <v>196</v>
      </c>
      <c r="H57" s="296"/>
      <c r="I57" s="296"/>
      <c r="J57" s="296"/>
      <c r="K57" s="296"/>
      <c r="L57" s="296"/>
      <c r="M57" s="296"/>
      <c r="N57" s="296"/>
      <c r="O57" s="296"/>
      <c r="P57" s="296"/>
      <c r="Q57" s="296"/>
      <c r="R57" s="296"/>
      <c r="S57" s="296"/>
      <c r="T57" s="296"/>
      <c r="U57" s="296"/>
      <c r="V57" s="297"/>
    </row>
    <row r="58" spans="1:22" s="4" customFormat="1" ht="6" customHeight="1">
      <c r="A58" s="291"/>
      <c r="B58" s="292"/>
      <c r="C58" s="293"/>
      <c r="D58" s="296"/>
      <c r="E58" s="295"/>
      <c r="F58" s="295"/>
      <c r="G58" s="295"/>
      <c r="H58" s="296"/>
      <c r="I58" s="296"/>
      <c r="J58" s="296"/>
      <c r="K58" s="296"/>
      <c r="L58" s="296"/>
      <c r="M58" s="296"/>
      <c r="N58" s="296"/>
      <c r="O58" s="296"/>
      <c r="P58" s="296"/>
      <c r="Q58" s="296"/>
      <c r="R58" s="296"/>
      <c r="S58" s="296"/>
      <c r="T58" s="296"/>
      <c r="U58" s="296"/>
      <c r="V58" s="297"/>
    </row>
    <row r="59" spans="1:22" s="3" customFormat="1" ht="12.75">
      <c r="A59" s="327" t="s">
        <v>161</v>
      </c>
      <c r="B59" s="328" t="s">
        <v>58</v>
      </c>
      <c r="C59" s="303" t="s">
        <v>195</v>
      </c>
      <c r="D59" s="320">
        <v>2</v>
      </c>
      <c r="E59" s="295"/>
      <c r="F59" s="295"/>
      <c r="G59" s="305"/>
      <c r="H59" s="296"/>
      <c r="I59" s="296" t="s">
        <v>5</v>
      </c>
      <c r="J59" s="296"/>
      <c r="K59" s="296"/>
      <c r="L59" s="296"/>
      <c r="M59" s="296" t="s">
        <v>5</v>
      </c>
      <c r="N59" s="296"/>
      <c r="O59" s="296"/>
      <c r="P59" s="296"/>
      <c r="Q59" s="296" t="s">
        <v>5</v>
      </c>
      <c r="R59" s="296"/>
      <c r="S59" s="296"/>
      <c r="T59" s="296"/>
      <c r="U59" s="296" t="s">
        <v>5</v>
      </c>
      <c r="V59" s="297"/>
    </row>
    <row r="60" spans="1:22" s="3" customFormat="1" ht="12.75">
      <c r="A60" s="329"/>
      <c r="B60" s="328"/>
      <c r="C60" s="303"/>
      <c r="D60" s="320"/>
      <c r="E60" s="330" t="s">
        <v>162</v>
      </c>
      <c r="F60" s="330" t="s">
        <v>163</v>
      </c>
      <c r="G60" s="330" t="s">
        <v>197</v>
      </c>
      <c r="H60" s="296"/>
      <c r="I60" s="296"/>
      <c r="J60" s="296"/>
      <c r="K60" s="296"/>
      <c r="L60" s="296"/>
      <c r="M60" s="296"/>
      <c r="N60" s="296"/>
      <c r="O60" s="296"/>
      <c r="P60" s="296"/>
      <c r="Q60" s="296"/>
      <c r="R60" s="296"/>
      <c r="S60" s="296"/>
      <c r="T60" s="296"/>
      <c r="U60" s="296"/>
      <c r="V60" s="297"/>
    </row>
    <row r="61" spans="1:22" s="3" customFormat="1" ht="7.5" customHeight="1">
      <c r="A61" s="329"/>
      <c r="B61" s="35"/>
      <c r="C61" s="303"/>
      <c r="D61" s="304"/>
      <c r="E61" s="35"/>
      <c r="F61" s="35"/>
      <c r="G61" s="35"/>
      <c r="H61" s="296"/>
      <c r="I61" s="296"/>
      <c r="J61" s="296"/>
      <c r="K61" s="299"/>
      <c r="L61" s="296"/>
      <c r="M61" s="296"/>
      <c r="N61" s="296"/>
      <c r="O61" s="299"/>
      <c r="P61" s="296"/>
      <c r="Q61" s="296"/>
      <c r="R61" s="296"/>
      <c r="S61" s="299"/>
      <c r="T61" s="299"/>
      <c r="U61" s="299"/>
      <c r="V61" s="300"/>
    </row>
    <row r="62" spans="1:22" s="5" customFormat="1" ht="12.75">
      <c r="A62" s="298" t="s">
        <v>161</v>
      </c>
      <c r="B62" s="292" t="s">
        <v>182</v>
      </c>
      <c r="C62" s="293" t="s">
        <v>195</v>
      </c>
      <c r="D62" s="294">
        <v>3</v>
      </c>
      <c r="E62" s="295"/>
      <c r="F62" s="295"/>
      <c r="G62" s="35"/>
      <c r="H62" s="296"/>
      <c r="I62" s="296" t="s">
        <v>5</v>
      </c>
      <c r="J62" s="296"/>
      <c r="K62" s="296"/>
      <c r="L62" s="296"/>
      <c r="M62" s="296" t="s">
        <v>5</v>
      </c>
      <c r="N62" s="296"/>
      <c r="O62" s="296"/>
      <c r="P62" s="296"/>
      <c r="Q62" s="296" t="s">
        <v>5</v>
      </c>
      <c r="R62" s="296"/>
      <c r="S62" s="296"/>
      <c r="T62" s="296"/>
      <c r="U62" s="296" t="s">
        <v>5</v>
      </c>
      <c r="V62" s="297"/>
    </row>
    <row r="63" spans="1:22" s="5" customFormat="1" ht="13.5" thickBot="1">
      <c r="A63" s="331"/>
      <c r="B63" s="323"/>
      <c r="C63" s="324"/>
      <c r="D63" s="332"/>
      <c r="E63" s="325" t="s">
        <v>162</v>
      </c>
      <c r="F63" s="325" t="s">
        <v>163</v>
      </c>
      <c r="G63" s="325" t="s">
        <v>198</v>
      </c>
      <c r="H63" s="312"/>
      <c r="I63" s="312"/>
      <c r="J63" s="312"/>
      <c r="K63" s="312"/>
      <c r="L63" s="312"/>
      <c r="M63" s="312"/>
      <c r="N63" s="312"/>
      <c r="O63" s="312"/>
      <c r="P63" s="312"/>
      <c r="Q63" s="312"/>
      <c r="R63" s="312"/>
      <c r="S63" s="312"/>
      <c r="T63" s="312"/>
      <c r="U63" s="312"/>
      <c r="V63" s="313"/>
    </row>
    <row r="64" spans="1:22" s="3" customFormat="1" ht="12.75">
      <c r="A64"/>
      <c r="B64" s="36"/>
      <c r="C64" s="65"/>
      <c r="D64" s="85"/>
      <c r="E64" s="9"/>
      <c r="F64" s="9"/>
      <c r="G64" s="9"/>
      <c r="H64" s="4"/>
      <c r="I64" s="4"/>
      <c r="J64" s="4"/>
      <c r="K64" s="4"/>
      <c r="L64" s="4"/>
      <c r="M64" s="4"/>
      <c r="N64" s="4"/>
      <c r="O64" s="4"/>
      <c r="P64" s="4"/>
      <c r="Q64" s="4"/>
      <c r="R64" s="4"/>
      <c r="S64" s="4"/>
      <c r="T64" s="4"/>
      <c r="U64" s="4"/>
      <c r="V64" s="4"/>
    </row>
    <row r="65" spans="1:22" s="279" customFormat="1" ht="12.75">
      <c r="A65" s="277" t="s">
        <v>165</v>
      </c>
      <c r="B65" s="37" t="s">
        <v>58</v>
      </c>
      <c r="C65" s="39" t="s">
        <v>199</v>
      </c>
      <c r="D65" s="14">
        <v>1</v>
      </c>
      <c r="E65" s="9"/>
      <c r="F65" s="9"/>
      <c r="G65" s="3"/>
      <c r="H65" s="4"/>
      <c r="I65" s="4" t="s">
        <v>5</v>
      </c>
      <c r="J65" s="4"/>
      <c r="K65" s="5"/>
      <c r="L65" s="4"/>
      <c r="M65" s="4" t="s">
        <v>5</v>
      </c>
      <c r="N65" s="4"/>
      <c r="O65" s="5"/>
      <c r="P65" s="4"/>
      <c r="Q65" s="4" t="s">
        <v>5</v>
      </c>
      <c r="R65" s="4"/>
      <c r="S65" s="5"/>
      <c r="T65" s="5"/>
      <c r="U65" s="5" t="s">
        <v>5</v>
      </c>
      <c r="V65" s="5"/>
    </row>
    <row r="66" spans="2:22" s="279" customFormat="1" ht="12.75">
      <c r="B66" s="277"/>
      <c r="C66" s="39"/>
      <c r="D66" s="84"/>
      <c r="E66" s="278" t="s">
        <v>160</v>
      </c>
      <c r="F66" s="278" t="s">
        <v>164</v>
      </c>
      <c r="G66" s="278" t="s">
        <v>200</v>
      </c>
      <c r="H66" s="4"/>
      <c r="I66" s="4"/>
      <c r="J66" s="4"/>
      <c r="K66" s="4"/>
      <c r="L66" s="4"/>
      <c r="M66" s="4"/>
      <c r="N66" s="4"/>
      <c r="O66" s="4"/>
      <c r="P66" s="4"/>
      <c r="Q66" s="4"/>
      <c r="R66" s="4"/>
      <c r="S66" s="4"/>
      <c r="T66" s="4"/>
      <c r="U66" s="4"/>
      <c r="V66" s="4"/>
    </row>
    <row r="67" spans="3:22" ht="12.75">
      <c r="C67"/>
      <c r="D67"/>
      <c r="H67" s="2"/>
      <c r="I67" s="2"/>
      <c r="J67" s="2"/>
      <c r="K67"/>
      <c r="L67" s="2"/>
      <c r="M67" s="2"/>
      <c r="N67" s="2"/>
      <c r="O67"/>
      <c r="P67" s="2"/>
      <c r="Q67" s="2"/>
      <c r="R67" s="2"/>
      <c r="S67"/>
      <c r="T67"/>
      <c r="U67"/>
      <c r="V67"/>
    </row>
    <row r="68" spans="1:22" s="3" customFormat="1" ht="12.75">
      <c r="A68"/>
      <c r="B68" s="36"/>
      <c r="C68" s="65"/>
      <c r="D68" s="85"/>
      <c r="E68" s="9"/>
      <c r="F68" s="9"/>
      <c r="G68" s="9"/>
      <c r="H68" s="4"/>
      <c r="I68" s="4"/>
      <c r="J68" s="4"/>
      <c r="K68" s="4"/>
      <c r="L68" s="4"/>
      <c r="M68" s="4"/>
      <c r="N68" s="4"/>
      <c r="O68" s="4"/>
      <c r="P68" s="4"/>
      <c r="Q68" s="4"/>
      <c r="R68" s="4"/>
      <c r="S68" s="4"/>
      <c r="T68" s="4"/>
      <c r="U68" s="4"/>
      <c r="V68" s="4"/>
    </row>
    <row r="69" spans="1:22" s="3" customFormat="1" ht="12.75">
      <c r="A69"/>
      <c r="B69" s="36"/>
      <c r="C69" s="65"/>
      <c r="D69" s="85"/>
      <c r="E69" s="9"/>
      <c r="F69" s="9"/>
      <c r="G69" s="9"/>
      <c r="H69" s="4"/>
      <c r="I69" s="4"/>
      <c r="J69" s="4"/>
      <c r="K69" s="4"/>
      <c r="L69" s="4"/>
      <c r="M69" s="4"/>
      <c r="N69" s="4"/>
      <c r="O69" s="4"/>
      <c r="P69" s="4"/>
      <c r="Q69" s="4"/>
      <c r="R69" s="4"/>
      <c r="S69" s="4"/>
      <c r="T69" s="4"/>
      <c r="U69" s="4"/>
      <c r="V69" s="4"/>
    </row>
    <row r="70" spans="1:22" s="3" customFormat="1" ht="12.75">
      <c r="A70"/>
      <c r="B70" s="36"/>
      <c r="C70" s="65"/>
      <c r="D70" s="85"/>
      <c r="E70" s="9"/>
      <c r="F70" s="9"/>
      <c r="G70" s="9"/>
      <c r="H70" s="4"/>
      <c r="I70" s="4"/>
      <c r="J70" s="4"/>
      <c r="K70" s="4"/>
      <c r="L70" s="4"/>
      <c r="M70" s="4"/>
      <c r="N70" s="4"/>
      <c r="O70" s="4"/>
      <c r="P70" s="4"/>
      <c r="Q70" s="4"/>
      <c r="R70" s="4"/>
      <c r="S70" s="4"/>
      <c r="T70" s="4"/>
      <c r="U70" s="4"/>
      <c r="V70" s="4"/>
    </row>
    <row r="71" spans="1:7" ht="12.75">
      <c r="A71" s="176" t="s">
        <v>167</v>
      </c>
      <c r="B71" s="176"/>
      <c r="D71" s="85"/>
      <c r="E71" s="1"/>
      <c r="F71" s="1"/>
      <c r="G71" s="1"/>
    </row>
    <row r="72" spans="1:22" s="3" customFormat="1" ht="12.75">
      <c r="A72" s="34" t="s">
        <v>92</v>
      </c>
      <c r="B72" s="37"/>
      <c r="C72" s="39"/>
      <c r="D72" s="84"/>
      <c r="E72" s="7"/>
      <c r="F72" s="7"/>
      <c r="G72" s="7" t="s">
        <v>91</v>
      </c>
      <c r="H72" s="14"/>
      <c r="I72" s="14"/>
      <c r="J72" s="14"/>
      <c r="K72" s="14"/>
      <c r="L72" s="14"/>
      <c r="M72" s="14"/>
      <c r="N72" s="14"/>
      <c r="O72" s="14"/>
      <c r="P72" s="14"/>
      <c r="Q72" s="14"/>
      <c r="R72" s="14"/>
      <c r="S72" s="14"/>
      <c r="T72" s="14"/>
      <c r="U72" s="14"/>
      <c r="V72" s="14"/>
    </row>
    <row r="73" spans="1:16" ht="12.75">
      <c r="A73" s="333" t="s">
        <v>79</v>
      </c>
      <c r="B73" s="9"/>
      <c r="D73" s="85"/>
      <c r="E73" s="1"/>
      <c r="F73" s="21" t="s">
        <v>79</v>
      </c>
      <c r="G73" s="9"/>
      <c r="H73" s="53"/>
      <c r="L73" s="53"/>
      <c r="P73" s="53"/>
    </row>
    <row r="74" spans="1:16" ht="12.75">
      <c r="A74" s="177" t="s">
        <v>80</v>
      </c>
      <c r="B74" s="9"/>
      <c r="E74" s="1"/>
      <c r="F74" s="21" t="s">
        <v>80</v>
      </c>
      <c r="G74" s="9"/>
      <c r="H74" s="53"/>
      <c r="L74" s="53"/>
      <c r="P74" s="53"/>
    </row>
    <row r="75" spans="1:16" ht="12.75">
      <c r="A75" s="177" t="s">
        <v>81</v>
      </c>
      <c r="B75" s="9"/>
      <c r="E75" s="1"/>
      <c r="F75" s="21" t="s">
        <v>81</v>
      </c>
      <c r="G75" s="9"/>
      <c r="H75" s="10"/>
      <c r="L75" s="10"/>
      <c r="P75" s="10"/>
    </row>
    <row r="76" spans="1:16" ht="12.75">
      <c r="A76" s="177" t="s">
        <v>83</v>
      </c>
      <c r="B76" s="9"/>
      <c r="E76" s="1"/>
      <c r="F76" s="21" t="s">
        <v>83</v>
      </c>
      <c r="G76" s="9"/>
      <c r="H76" s="53"/>
      <c r="L76" s="53"/>
      <c r="P76" s="53"/>
    </row>
    <row r="77" spans="1:22" ht="12.75">
      <c r="A77" s="177" t="s">
        <v>82</v>
      </c>
      <c r="E77" s="1"/>
      <c r="F77" s="21" t="s">
        <v>82</v>
      </c>
      <c r="G77" s="9"/>
      <c r="H77" s="53"/>
      <c r="L77" s="53"/>
      <c r="P77" s="53"/>
      <c r="U77" s="5"/>
      <c r="V77" s="5"/>
    </row>
    <row r="78" spans="1:22" s="7" customFormat="1" ht="12.75">
      <c r="A78" s="177" t="s">
        <v>134</v>
      </c>
      <c r="B78"/>
      <c r="C78" s="39"/>
      <c r="F78" s="334" t="s">
        <v>134</v>
      </c>
      <c r="G78"/>
      <c r="H78" s="10"/>
      <c r="I78" s="4"/>
      <c r="J78" s="4"/>
      <c r="K78" s="4"/>
      <c r="L78" s="10"/>
      <c r="M78" s="4"/>
      <c r="N78" s="4"/>
      <c r="O78" s="4"/>
      <c r="P78" s="10"/>
      <c r="Q78" s="4"/>
      <c r="R78" s="4"/>
      <c r="S78" s="4"/>
      <c r="T78" s="4"/>
      <c r="U78" s="4"/>
      <c r="V78" s="4"/>
    </row>
    <row r="79" spans="1:22" s="1" customFormat="1" ht="27.75">
      <c r="A79" s="335"/>
      <c r="B79" s="335"/>
      <c r="C79" s="336"/>
      <c r="D79" s="337"/>
      <c r="E79" s="338"/>
      <c r="F79" s="338"/>
      <c r="H79" s="4"/>
      <c r="I79" s="4"/>
      <c r="J79" s="4"/>
      <c r="K79" s="4"/>
      <c r="L79" s="4"/>
      <c r="M79" s="4"/>
      <c r="N79" s="4"/>
      <c r="O79" s="4"/>
      <c r="P79" s="4"/>
      <c r="Q79" s="4"/>
      <c r="R79" s="4"/>
      <c r="S79" s="4"/>
      <c r="T79" s="4"/>
      <c r="U79" s="4"/>
      <c r="V79" s="4"/>
    </row>
    <row r="80" spans="1:22" s="1" customFormat="1" ht="27.75">
      <c r="A80" s="335"/>
      <c r="B80" s="335"/>
      <c r="C80" s="336"/>
      <c r="D80" s="337"/>
      <c r="E80" s="338"/>
      <c r="F80" s="339"/>
      <c r="H80" s="4"/>
      <c r="I80" s="4"/>
      <c r="J80" s="4"/>
      <c r="K80" s="4"/>
      <c r="L80" s="4"/>
      <c r="M80" s="4"/>
      <c r="N80" s="4"/>
      <c r="O80" s="4"/>
      <c r="P80" s="4"/>
      <c r="Q80" s="4"/>
      <c r="R80" s="4"/>
      <c r="S80" s="4"/>
      <c r="T80" s="4"/>
      <c r="U80" s="4"/>
      <c r="V80" s="4"/>
    </row>
    <row r="81" spans="1:22" s="7" customFormat="1" ht="12.75">
      <c r="A81" s="34"/>
      <c r="B81" s="34"/>
      <c r="C81" s="39"/>
      <c r="D81" s="84"/>
      <c r="H81" s="4"/>
      <c r="I81" s="4"/>
      <c r="J81" s="4"/>
      <c r="K81" s="4"/>
      <c r="L81" s="4"/>
      <c r="M81" s="4"/>
      <c r="N81" s="4"/>
      <c r="O81" s="4"/>
      <c r="P81" s="4"/>
      <c r="Q81" s="4"/>
      <c r="R81" s="4"/>
      <c r="S81" s="4"/>
      <c r="T81" s="4"/>
      <c r="U81" s="4"/>
      <c r="V81" s="4"/>
    </row>
    <row r="82" spans="1:22" s="7" customFormat="1" ht="12.75">
      <c r="A82" s="34"/>
      <c r="B82" s="34"/>
      <c r="C82" s="39"/>
      <c r="D82" s="84"/>
      <c r="H82" s="4"/>
      <c r="I82" s="4"/>
      <c r="J82" s="4"/>
      <c r="K82" s="4"/>
      <c r="L82" s="4"/>
      <c r="M82" s="4"/>
      <c r="N82" s="4"/>
      <c r="O82" s="4"/>
      <c r="P82" s="4"/>
      <c r="Q82" s="4"/>
      <c r="R82" s="4"/>
      <c r="S82" s="4"/>
      <c r="T82" s="4"/>
      <c r="U82" s="4"/>
      <c r="V82" s="4"/>
    </row>
    <row r="83" spans="1:22" s="7" customFormat="1" ht="12.75">
      <c r="A83" s="34"/>
      <c r="B83" s="34"/>
      <c r="C83" s="39"/>
      <c r="D83" s="84"/>
      <c r="H83" s="4"/>
      <c r="I83" s="4"/>
      <c r="J83" s="4"/>
      <c r="K83" s="4"/>
      <c r="L83" s="4"/>
      <c r="M83" s="4"/>
      <c r="N83" s="4"/>
      <c r="O83" s="4"/>
      <c r="P83" s="4"/>
      <c r="Q83" s="4"/>
      <c r="R83" s="4"/>
      <c r="S83" s="4"/>
      <c r="T83" s="4"/>
      <c r="U83" s="4"/>
      <c r="V83" s="4"/>
    </row>
    <row r="84" spans="1:22" s="7" customFormat="1" ht="12.75">
      <c r="A84" s="34"/>
      <c r="B84" s="34"/>
      <c r="C84" s="39"/>
      <c r="D84" s="84"/>
      <c r="H84" s="4"/>
      <c r="I84" s="4"/>
      <c r="J84" s="4"/>
      <c r="K84" s="4"/>
      <c r="L84" s="4"/>
      <c r="M84" s="4"/>
      <c r="N84" s="4"/>
      <c r="O84" s="4"/>
      <c r="P84" s="4"/>
      <c r="Q84" s="4"/>
      <c r="R84" s="4"/>
      <c r="S84" s="4"/>
      <c r="T84" s="4"/>
      <c r="U84" s="4"/>
      <c r="V84" s="4"/>
    </row>
    <row r="85" spans="1:22" s="7" customFormat="1" ht="12.75">
      <c r="A85" s="34"/>
      <c r="B85" s="34"/>
      <c r="C85" s="39"/>
      <c r="D85" s="84"/>
      <c r="E85" s="14"/>
      <c r="G85" s="14"/>
      <c r="H85" s="4"/>
      <c r="I85" s="4"/>
      <c r="J85" s="4"/>
      <c r="K85" s="4"/>
      <c r="L85" s="4"/>
      <c r="M85" s="4"/>
      <c r="N85" s="4"/>
      <c r="O85" s="4"/>
      <c r="P85" s="4"/>
      <c r="Q85" s="4"/>
      <c r="R85" s="4"/>
      <c r="S85" s="4"/>
      <c r="T85" s="4"/>
      <c r="U85" s="4"/>
      <c r="V85" s="4"/>
    </row>
    <row r="86" spans="1:22" s="7" customFormat="1" ht="12.75">
      <c r="A86" s="34"/>
      <c r="B86" s="34"/>
      <c r="C86" s="39"/>
      <c r="D86" s="84"/>
      <c r="H86" s="4"/>
      <c r="I86" s="4"/>
      <c r="J86" s="4"/>
      <c r="K86" s="4"/>
      <c r="L86" s="4"/>
      <c r="M86" s="4"/>
      <c r="N86" s="4"/>
      <c r="O86" s="4"/>
      <c r="P86" s="4"/>
      <c r="Q86" s="4"/>
      <c r="R86" s="4"/>
      <c r="S86" s="4"/>
      <c r="T86" s="4"/>
      <c r="U86" s="4"/>
      <c r="V86" s="4"/>
    </row>
    <row r="87" spans="1:22" s="7" customFormat="1" ht="12.75">
      <c r="A87" s="34"/>
      <c r="B87" s="34"/>
      <c r="C87" s="39"/>
      <c r="D87" s="84"/>
      <c r="H87" s="4"/>
      <c r="I87" s="4"/>
      <c r="J87" s="4"/>
      <c r="K87" s="4"/>
      <c r="L87" s="4"/>
      <c r="M87" s="4"/>
      <c r="N87" s="4"/>
      <c r="O87" s="4"/>
      <c r="P87" s="4"/>
      <c r="Q87" s="4"/>
      <c r="R87" s="4"/>
      <c r="S87" s="4"/>
      <c r="T87" s="4"/>
      <c r="U87" s="4"/>
      <c r="V87" s="4"/>
    </row>
    <row r="88" spans="1:22" s="7" customFormat="1" ht="12.75">
      <c r="A88" s="34"/>
      <c r="B88" s="34"/>
      <c r="C88" s="39"/>
      <c r="D88" s="84"/>
      <c r="H88" s="4"/>
      <c r="I88" s="4"/>
      <c r="J88" s="4"/>
      <c r="K88" s="4"/>
      <c r="L88" s="4"/>
      <c r="M88" s="4"/>
      <c r="N88" s="4"/>
      <c r="O88" s="4"/>
      <c r="P88" s="4"/>
      <c r="Q88" s="4"/>
      <c r="R88" s="4"/>
      <c r="S88" s="4"/>
      <c r="T88" s="4"/>
      <c r="U88" s="4"/>
      <c r="V88" s="4"/>
    </row>
    <row r="89" spans="1:22" s="7" customFormat="1" ht="9" customHeight="1">
      <c r="A89" s="34"/>
      <c r="B89" s="34"/>
      <c r="C89" s="39"/>
      <c r="D89" s="84"/>
      <c r="E89"/>
      <c r="H89" s="4"/>
      <c r="I89" s="4"/>
      <c r="J89" s="4"/>
      <c r="K89" s="4"/>
      <c r="L89" s="4"/>
      <c r="M89" s="4"/>
      <c r="N89" s="4"/>
      <c r="O89" s="4"/>
      <c r="P89" s="4"/>
      <c r="Q89" s="4"/>
      <c r="R89" s="4"/>
      <c r="S89" s="4"/>
      <c r="T89" s="4"/>
      <c r="U89" s="4"/>
      <c r="V89" s="4"/>
    </row>
    <row r="90" spans="1:22" s="3" customFormat="1" ht="12.75">
      <c r="A90" s="36"/>
      <c r="B90" s="36"/>
      <c r="C90" s="65"/>
      <c r="D90" s="84"/>
      <c r="E90" s="14"/>
      <c r="F90" s="14"/>
      <c r="G90" s="14"/>
      <c r="H90" s="4"/>
      <c r="I90" s="4"/>
      <c r="J90" s="4"/>
      <c r="K90" s="4"/>
      <c r="L90" s="4"/>
      <c r="M90" s="4"/>
      <c r="N90" s="4"/>
      <c r="O90" s="4"/>
      <c r="P90" s="4"/>
      <c r="Q90" s="4"/>
      <c r="R90" s="4"/>
      <c r="S90" s="4"/>
      <c r="T90" s="4"/>
      <c r="U90" s="4"/>
      <c r="V90" s="4"/>
    </row>
    <row r="91" spans="1:22" s="3" customFormat="1" ht="12.75">
      <c r="A91" s="37"/>
      <c r="B91" s="37"/>
      <c r="C91" s="39"/>
      <c r="D91" s="84"/>
      <c r="E91" s="14"/>
      <c r="F91" s="14"/>
      <c r="G91" s="14"/>
      <c r="H91" s="4"/>
      <c r="I91" s="4"/>
      <c r="J91" s="4"/>
      <c r="K91" s="4"/>
      <c r="L91" s="4"/>
      <c r="M91" s="4"/>
      <c r="N91" s="4"/>
      <c r="O91" s="4"/>
      <c r="P91" s="4"/>
      <c r="Q91" s="4"/>
      <c r="R91" s="4"/>
      <c r="S91" s="4"/>
      <c r="T91" s="4"/>
      <c r="U91" s="4"/>
      <c r="V91" s="4"/>
    </row>
    <row r="92" spans="1:22" s="3" customFormat="1" ht="12.75">
      <c r="A92" s="36"/>
      <c r="B92" s="36"/>
      <c r="C92" s="65"/>
      <c r="D92" s="84"/>
      <c r="E92" s="14"/>
      <c r="F92" s="14"/>
      <c r="G92" s="14"/>
      <c r="H92" s="4"/>
      <c r="I92" s="4"/>
      <c r="J92" s="4"/>
      <c r="K92" s="4"/>
      <c r="L92" s="4"/>
      <c r="M92" s="4"/>
      <c r="N92" s="4"/>
      <c r="O92" s="4"/>
      <c r="P92" s="4"/>
      <c r="Q92" s="4"/>
      <c r="R92" s="4"/>
      <c r="S92" s="4"/>
      <c r="T92" s="4"/>
      <c r="U92" s="4"/>
      <c r="V92" s="4"/>
    </row>
    <row r="93" spans="1:22" s="5" customFormat="1" ht="12.75">
      <c r="A93" s="36"/>
      <c r="B93" s="36"/>
      <c r="C93" s="65"/>
      <c r="D93" s="85"/>
      <c r="E93" s="9"/>
      <c r="F93" s="9"/>
      <c r="G93" s="9"/>
      <c r="H93" s="4"/>
      <c r="I93" s="4"/>
      <c r="J93" s="4"/>
      <c r="K93" s="4"/>
      <c r="L93" s="4"/>
      <c r="M93" s="4"/>
      <c r="N93" s="4"/>
      <c r="O93" s="4"/>
      <c r="P93" s="4"/>
      <c r="Q93" s="4"/>
      <c r="R93" s="4"/>
      <c r="S93" s="4"/>
      <c r="T93" s="4"/>
      <c r="U93" s="4"/>
      <c r="V93" s="4"/>
    </row>
    <row r="94" spans="1:22" s="5" customFormat="1" ht="12.75">
      <c r="A94" s="36"/>
      <c r="B94" s="36"/>
      <c r="C94" s="65"/>
      <c r="D94" s="85"/>
      <c r="E94" s="9"/>
      <c r="F94" s="9"/>
      <c r="G94" s="9"/>
      <c r="H94" s="4"/>
      <c r="I94" s="4"/>
      <c r="J94" s="4"/>
      <c r="K94" s="4"/>
      <c r="L94" s="4"/>
      <c r="M94" s="4"/>
      <c r="N94" s="4"/>
      <c r="O94" s="4"/>
      <c r="P94" s="4"/>
      <c r="Q94" s="4"/>
      <c r="R94" s="4"/>
      <c r="S94" s="4"/>
      <c r="T94" s="4"/>
      <c r="U94" s="4"/>
      <c r="V94" s="4"/>
    </row>
    <row r="95" spans="1:22" s="5" customFormat="1" ht="12.75">
      <c r="A95" s="36"/>
      <c r="B95" s="36"/>
      <c r="C95" s="65"/>
      <c r="D95" s="4"/>
      <c r="E95" s="1"/>
      <c r="F95" s="1"/>
      <c r="G95" s="1"/>
      <c r="H95" s="4"/>
      <c r="I95" s="4"/>
      <c r="J95" s="4"/>
      <c r="K95" s="4"/>
      <c r="L95" s="4"/>
      <c r="M95" s="4"/>
      <c r="N95" s="4"/>
      <c r="O95" s="4"/>
      <c r="P95" s="4"/>
      <c r="Q95" s="4"/>
      <c r="R95" s="4"/>
      <c r="S95" s="4"/>
      <c r="T95" s="4"/>
      <c r="U95" s="4"/>
      <c r="V95" s="4"/>
    </row>
    <row r="96" spans="1:22" s="5" customFormat="1" ht="12.75">
      <c r="A96" s="36"/>
      <c r="B96" s="36"/>
      <c r="C96" s="65"/>
      <c r="D96" s="85"/>
      <c r="E96" s="9"/>
      <c r="F96" s="9"/>
      <c r="G96" s="9"/>
      <c r="H96" s="4"/>
      <c r="I96" s="4"/>
      <c r="J96" s="4"/>
      <c r="K96" s="4"/>
      <c r="L96" s="4"/>
      <c r="M96" s="4"/>
      <c r="N96" s="4"/>
      <c r="O96" s="4"/>
      <c r="P96" s="4"/>
      <c r="Q96" s="4"/>
      <c r="R96" s="4"/>
      <c r="S96" s="4"/>
      <c r="T96" s="4"/>
      <c r="U96" s="4"/>
      <c r="V96" s="4"/>
    </row>
    <row r="97" spans="1:22" s="5" customFormat="1" ht="12.75">
      <c r="A97"/>
      <c r="B97"/>
      <c r="C97" s="65"/>
      <c r="D97" s="85"/>
      <c r="E97" s="9"/>
      <c r="F97" s="9"/>
      <c r="G97" s="9"/>
      <c r="H97" s="4"/>
      <c r="I97" s="4"/>
      <c r="J97" s="4"/>
      <c r="K97" s="4"/>
      <c r="L97" s="4"/>
      <c r="M97" s="4"/>
      <c r="N97" s="4"/>
      <c r="O97" s="4"/>
      <c r="P97" s="4"/>
      <c r="Q97" s="4"/>
      <c r="R97" s="4"/>
      <c r="S97" s="4"/>
      <c r="T97" s="4"/>
      <c r="U97" s="4"/>
      <c r="V97" s="4"/>
    </row>
    <row r="98" spans="1:22" s="5" customFormat="1" ht="12.75">
      <c r="A98" s="36"/>
      <c r="B98" s="36"/>
      <c r="C98" s="65"/>
      <c r="D98" s="85"/>
      <c r="E98" s="87"/>
      <c r="F98" s="87"/>
      <c r="G98" s="9"/>
      <c r="H98" s="4"/>
      <c r="I98" s="4"/>
      <c r="J98" s="4"/>
      <c r="K98" s="4"/>
      <c r="L98" s="4"/>
      <c r="M98" s="4"/>
      <c r="N98" s="4"/>
      <c r="O98" s="4"/>
      <c r="P98" s="4"/>
      <c r="Q98" s="4"/>
      <c r="R98" s="4"/>
      <c r="S98" s="4"/>
      <c r="T98" s="4"/>
      <c r="U98" s="4"/>
      <c r="V98" s="4"/>
    </row>
    <row r="99" spans="1:22" s="5" customFormat="1" ht="12.75">
      <c r="A99" s="36"/>
      <c r="B99" s="36"/>
      <c r="C99" s="65"/>
      <c r="D99" s="85"/>
      <c r="E99" s="9"/>
      <c r="F99" s="9"/>
      <c r="G99" s="9"/>
      <c r="H99" s="4"/>
      <c r="I99" s="4"/>
      <c r="J99" s="4"/>
      <c r="K99" s="4"/>
      <c r="L99" s="4"/>
      <c r="M99" s="4"/>
      <c r="N99" s="4"/>
      <c r="O99" s="4"/>
      <c r="P99" s="4"/>
      <c r="Q99" s="4"/>
      <c r="R99" s="4"/>
      <c r="S99" s="4"/>
      <c r="T99" s="4"/>
      <c r="U99" s="4"/>
      <c r="V99" s="4"/>
    </row>
    <row r="100" spans="1:22" s="5" customFormat="1" ht="12.75">
      <c r="A100" s="36"/>
      <c r="B100" s="36"/>
      <c r="C100" s="65"/>
      <c r="D100" s="85"/>
      <c r="E100" s="9"/>
      <c r="F100" s="9"/>
      <c r="G100" s="9"/>
      <c r="H100" s="4"/>
      <c r="I100" s="4"/>
      <c r="J100" s="4"/>
      <c r="K100" s="4"/>
      <c r="L100" s="4"/>
      <c r="M100" s="4"/>
      <c r="N100" s="4"/>
      <c r="O100" s="4"/>
      <c r="P100" s="4"/>
      <c r="Q100" s="4"/>
      <c r="R100" s="4"/>
      <c r="S100" s="4"/>
      <c r="T100" s="4"/>
      <c r="U100" s="4"/>
      <c r="V100" s="4"/>
    </row>
    <row r="101" spans="1:22" s="5" customFormat="1" ht="12.75">
      <c r="A101" s="36"/>
      <c r="B101" s="36"/>
      <c r="C101" s="65"/>
      <c r="D101" s="85"/>
      <c r="E101" s="9"/>
      <c r="F101" s="9"/>
      <c r="G101" s="9"/>
      <c r="H101" s="4"/>
      <c r="I101" s="4"/>
      <c r="J101" s="4"/>
      <c r="K101" s="4"/>
      <c r="L101" s="4"/>
      <c r="M101" s="4"/>
      <c r="N101" s="4"/>
      <c r="O101" s="4"/>
      <c r="P101" s="4"/>
      <c r="Q101" s="4"/>
      <c r="R101" s="4"/>
      <c r="S101" s="4"/>
      <c r="T101" s="4"/>
      <c r="U101" s="4"/>
      <c r="V101" s="4"/>
    </row>
    <row r="102" spans="1:18" s="5" customFormat="1" ht="12.75">
      <c r="A102" s="36"/>
      <c r="B102" s="36"/>
      <c r="C102" s="65"/>
      <c r="D102" s="85"/>
      <c r="E102" s="9"/>
      <c r="F102" s="9"/>
      <c r="G102" s="9"/>
      <c r="H102" s="4"/>
      <c r="I102" s="4"/>
      <c r="J102" s="4"/>
      <c r="L102" s="4"/>
      <c r="M102" s="4"/>
      <c r="N102" s="4"/>
      <c r="P102" s="4"/>
      <c r="Q102" s="4"/>
      <c r="R102" s="4"/>
    </row>
  </sheetData>
  <sheetProtection/>
  <mergeCells count="1">
    <mergeCell ref="E1:X1"/>
  </mergeCells>
  <printOptions/>
  <pageMargins left="0.7086614173228347" right="0.7086614173228347" top="0.7874015748031497" bottom="0.7874015748031497" header="0.31496062992125984" footer="0.31496062992125984"/>
  <pageSetup horizontalDpi="1200" verticalDpi="1200" orientation="portrait" paperSize="9" r:id="rId1"/>
  <headerFooter>
    <oddHeader>&amp;CU!2 STB-Feldsaison 2015</oddHeader>
  </headerFooter>
</worksheet>
</file>

<file path=xl/worksheets/sheet12.xml><?xml version="1.0" encoding="utf-8"?>
<worksheet xmlns="http://schemas.openxmlformats.org/spreadsheetml/2006/main" xmlns:r="http://schemas.openxmlformats.org/officeDocument/2006/relationships">
  <dimension ref="A1:O93"/>
  <sheetViews>
    <sheetView zoomScalePageLayoutView="0" workbookViewId="0" topLeftCell="A1">
      <selection activeCell="E50" sqref="E50"/>
    </sheetView>
  </sheetViews>
  <sheetFormatPr defaultColWidth="11.421875" defaultRowHeight="12.75"/>
  <cols>
    <col min="1" max="1" width="14.00390625" style="0" customWidth="1"/>
    <col min="2" max="2" width="3.8515625" style="66" customWidth="1"/>
    <col min="3" max="3" width="18.7109375" style="0" customWidth="1"/>
    <col min="4" max="4" width="2.7109375" style="0" customWidth="1"/>
    <col min="5" max="5" width="21.57421875" style="0" customWidth="1"/>
    <col min="6" max="6" width="18.8515625" style="0" customWidth="1"/>
    <col min="7" max="7" width="3.57421875" style="2" customWidth="1"/>
    <col min="8" max="8" width="1.421875" style="2" customWidth="1"/>
    <col min="9" max="9" width="3.421875" style="2" customWidth="1"/>
    <col min="10" max="10" width="1.7109375" style="2" customWidth="1"/>
    <col min="11" max="11" width="2.8515625" style="2" customWidth="1"/>
    <col min="12" max="12" width="0.85546875" style="2" customWidth="1"/>
    <col min="13" max="13" width="3.421875" style="2" customWidth="1"/>
  </cols>
  <sheetData>
    <row r="1" spans="1:14" s="7" customFormat="1" ht="12.75">
      <c r="A1" s="34" t="s">
        <v>7</v>
      </c>
      <c r="B1" s="39"/>
      <c r="C1" s="355">
        <f>Spielplan!G27</f>
        <v>42931</v>
      </c>
      <c r="D1" s="355"/>
      <c r="E1" s="355"/>
      <c r="F1" s="355"/>
      <c r="G1" s="355"/>
      <c r="H1" s="355"/>
      <c r="I1" s="355"/>
      <c r="J1" s="355"/>
      <c r="K1" s="355"/>
      <c r="L1" s="355"/>
      <c r="M1" s="355"/>
      <c r="N1" s="355"/>
    </row>
    <row r="2" spans="1:13" s="7" customFormat="1" ht="12.75">
      <c r="A2" s="34" t="s">
        <v>109</v>
      </c>
      <c r="B2" s="39"/>
      <c r="C2" s="229">
        <f>Spielplan!G29</f>
        <v>0</v>
      </c>
      <c r="G2" s="14"/>
      <c r="H2" s="14"/>
      <c r="I2" s="14"/>
      <c r="J2" s="14"/>
      <c r="K2" s="14"/>
      <c r="L2" s="14"/>
      <c r="M2" s="14"/>
    </row>
    <row r="3" spans="1:13" s="7" customFormat="1" ht="12.75">
      <c r="A3" s="34" t="s">
        <v>8</v>
      </c>
      <c r="B3" s="39"/>
      <c r="C3" s="3"/>
      <c r="D3" s="113"/>
      <c r="E3" s="113"/>
      <c r="F3" s="113"/>
      <c r="G3" s="8"/>
      <c r="H3" s="14"/>
      <c r="I3" s="14"/>
      <c r="J3" s="14"/>
      <c r="K3" s="14"/>
      <c r="L3" s="14"/>
      <c r="M3" s="14"/>
    </row>
    <row r="4" spans="1:13" s="7" customFormat="1" ht="12.75">
      <c r="A4" s="34" t="s">
        <v>40</v>
      </c>
      <c r="B4" s="39"/>
      <c r="C4" s="3"/>
      <c r="G4" s="14"/>
      <c r="H4" s="14"/>
      <c r="I4" s="14"/>
      <c r="J4" s="14"/>
      <c r="K4" s="14"/>
      <c r="L4" s="14"/>
      <c r="M4" s="14"/>
    </row>
    <row r="5" spans="1:13" s="7" customFormat="1" ht="12.75">
      <c r="A5" s="34" t="s">
        <v>9</v>
      </c>
      <c r="B5" s="39"/>
      <c r="C5" s="7" t="str">
        <f>Spielplan!G28</f>
        <v>10 Uhr</v>
      </c>
      <c r="G5" s="14"/>
      <c r="H5" s="14"/>
      <c r="I5" s="14"/>
      <c r="J5" s="14"/>
      <c r="K5" s="14"/>
      <c r="L5" s="14"/>
      <c r="M5" s="14"/>
    </row>
    <row r="6" spans="1:13" s="7" customFormat="1" ht="12" customHeight="1">
      <c r="A6" s="34" t="s">
        <v>41</v>
      </c>
      <c r="B6" s="39"/>
      <c r="C6" s="7" t="s">
        <v>169</v>
      </c>
      <c r="G6" s="14"/>
      <c r="H6" s="14"/>
      <c r="I6" s="14"/>
      <c r="J6" s="14"/>
      <c r="K6" s="14"/>
      <c r="L6" s="14"/>
      <c r="M6" s="14"/>
    </row>
    <row r="7" spans="1:13" s="7" customFormat="1" ht="12.75">
      <c r="A7" s="34" t="s">
        <v>42</v>
      </c>
      <c r="B7" s="39"/>
      <c r="C7" s="7" t="s">
        <v>58</v>
      </c>
      <c r="G7" s="14"/>
      <c r="H7" s="14"/>
      <c r="I7" s="14"/>
      <c r="J7" s="14"/>
      <c r="K7" s="14"/>
      <c r="L7" s="14"/>
      <c r="M7" s="14"/>
    </row>
    <row r="8" spans="1:13" s="7" customFormat="1" ht="12.75">
      <c r="A8" s="34" t="s">
        <v>43</v>
      </c>
      <c r="B8" s="39"/>
      <c r="C8" s="7" t="s">
        <v>148</v>
      </c>
      <c r="G8" s="14"/>
      <c r="H8" s="14"/>
      <c r="I8" s="14"/>
      <c r="J8" s="14"/>
      <c r="K8" s="14"/>
      <c r="L8" s="14"/>
      <c r="M8" s="14"/>
    </row>
    <row r="9" spans="1:13" s="7" customFormat="1" ht="12.75">
      <c r="A9" s="34" t="s">
        <v>12</v>
      </c>
      <c r="B9" s="39"/>
      <c r="G9" s="14"/>
      <c r="H9" s="14"/>
      <c r="I9" s="14"/>
      <c r="J9" s="14"/>
      <c r="K9" s="14"/>
      <c r="L9" s="14"/>
      <c r="M9" s="14"/>
    </row>
    <row r="10" spans="1:13" s="7" customFormat="1" ht="12.75">
      <c r="A10" s="175" t="s">
        <v>149</v>
      </c>
      <c r="B10" s="193"/>
      <c r="C10" s="187"/>
      <c r="D10" s="187"/>
      <c r="E10" s="187"/>
      <c r="F10" s="187"/>
      <c r="G10" s="188"/>
      <c r="H10" s="188"/>
      <c r="I10" s="188"/>
      <c r="J10" s="188"/>
      <c r="K10" s="188"/>
      <c r="L10" s="188"/>
      <c r="M10" s="188"/>
    </row>
    <row r="11" spans="1:13" s="7" customFormat="1" ht="4.5" customHeight="1">
      <c r="A11" s="34"/>
      <c r="B11" s="39"/>
      <c r="G11" s="14"/>
      <c r="H11" s="14"/>
      <c r="I11" s="14"/>
      <c r="J11" s="14"/>
      <c r="K11" s="14"/>
      <c r="L11" s="14"/>
      <c r="M11" s="14"/>
    </row>
    <row r="12" spans="1:15" s="7" customFormat="1" ht="12.75">
      <c r="A12" s="34" t="s">
        <v>42</v>
      </c>
      <c r="B12" s="39"/>
      <c r="C12" s="7" t="s">
        <v>48</v>
      </c>
      <c r="F12" s="7" t="s">
        <v>49</v>
      </c>
      <c r="G12" s="14"/>
      <c r="H12" s="14"/>
      <c r="I12" s="14"/>
      <c r="J12" s="14"/>
      <c r="K12" s="14"/>
      <c r="L12" s="14"/>
      <c r="M12" s="14"/>
      <c r="O12" s="9"/>
    </row>
    <row r="13" spans="1:15" s="7" customFormat="1" ht="12.75">
      <c r="A13" s="34" t="s">
        <v>12</v>
      </c>
      <c r="B13" s="39"/>
      <c r="C13" s="50" t="s">
        <v>170</v>
      </c>
      <c r="F13" s="50" t="s">
        <v>173</v>
      </c>
      <c r="G13" s="14"/>
      <c r="H13" s="14"/>
      <c r="I13" s="14"/>
      <c r="J13" s="14"/>
      <c r="K13" s="14"/>
      <c r="L13" s="14"/>
      <c r="M13" s="14"/>
      <c r="O13" s="9"/>
    </row>
    <row r="14" spans="1:15" s="7" customFormat="1" ht="12.75">
      <c r="A14" s="34"/>
      <c r="B14" s="39"/>
      <c r="C14" s="50" t="s">
        <v>171</v>
      </c>
      <c r="F14" s="50" t="s">
        <v>174</v>
      </c>
      <c r="G14" s="14"/>
      <c r="H14" s="14"/>
      <c r="I14" s="14"/>
      <c r="J14" s="14"/>
      <c r="K14" s="14"/>
      <c r="L14" s="14"/>
      <c r="M14" s="14"/>
      <c r="O14" s="45"/>
    </row>
    <row r="15" spans="1:15" s="7" customFormat="1" ht="12.75">
      <c r="A15" s="34"/>
      <c r="B15" s="39"/>
      <c r="C15" s="50" t="s">
        <v>172</v>
      </c>
      <c r="F15" s="50" t="s">
        <v>175</v>
      </c>
      <c r="G15" s="14"/>
      <c r="H15" s="14"/>
      <c r="I15" s="14"/>
      <c r="J15" s="14"/>
      <c r="K15" s="14"/>
      <c r="L15" s="14"/>
      <c r="M15" s="14"/>
      <c r="O15" s="9"/>
    </row>
    <row r="16" spans="1:15" s="7" customFormat="1" ht="12.75" customHeight="1">
      <c r="A16" s="34"/>
      <c r="B16" s="39"/>
      <c r="G16" s="14"/>
      <c r="H16" s="14"/>
      <c r="I16" s="14"/>
      <c r="J16" s="4"/>
      <c r="K16" s="4"/>
      <c r="L16" s="2"/>
      <c r="M16" s="4"/>
      <c r="O16" s="9"/>
    </row>
    <row r="17" spans="1:15" s="3" customFormat="1" ht="12.75">
      <c r="A17" s="36"/>
      <c r="B17" s="65"/>
      <c r="C17" s="14"/>
      <c r="D17" s="14"/>
      <c r="E17" s="14"/>
      <c r="F17" s="14"/>
      <c r="G17" s="14"/>
      <c r="H17" s="14"/>
      <c r="I17" s="14"/>
      <c r="J17" s="4"/>
      <c r="K17" s="4"/>
      <c r="L17" s="2"/>
      <c r="M17" s="4"/>
      <c r="O17" s="9"/>
    </row>
    <row r="18" spans="1:15" s="3" customFormat="1" ht="12" customHeight="1">
      <c r="A18" s="37" t="s">
        <v>0</v>
      </c>
      <c r="B18" s="39"/>
      <c r="C18" s="14" t="s">
        <v>1</v>
      </c>
      <c r="D18" s="14"/>
      <c r="E18" s="14" t="s">
        <v>2</v>
      </c>
      <c r="F18" s="14" t="s">
        <v>3</v>
      </c>
      <c r="G18"/>
      <c r="H18" s="14" t="s">
        <v>139</v>
      </c>
      <c r="I18" s="14"/>
      <c r="J18" s="4"/>
      <c r="K18" s="14"/>
      <c r="L18" s="14" t="s">
        <v>4</v>
      </c>
      <c r="M18" s="14"/>
      <c r="O18" s="5"/>
    </row>
    <row r="19" spans="1:13" s="3" customFormat="1" ht="12.75">
      <c r="A19" s="36"/>
      <c r="B19" s="65"/>
      <c r="C19" s="14"/>
      <c r="D19" s="14"/>
      <c r="E19" s="14"/>
      <c r="G19" s="14"/>
      <c r="H19" s="14"/>
      <c r="I19" s="14"/>
      <c r="J19" s="14"/>
      <c r="K19" s="14"/>
      <c r="L19" s="14"/>
      <c r="M19" s="14"/>
    </row>
    <row r="20" spans="1:13" s="5" customFormat="1" ht="12.75">
      <c r="A20" s="36" t="s">
        <v>10</v>
      </c>
      <c r="B20" s="65">
        <v>1</v>
      </c>
      <c r="C20" s="9" t="str">
        <f>$C$13</f>
        <v>a1</v>
      </c>
      <c r="D20" s="9" t="s">
        <v>150</v>
      </c>
      <c r="E20" s="9" t="str">
        <f>$C$15</f>
        <v>a3</v>
      </c>
      <c r="F20" s="9" t="str">
        <f>$C$14</f>
        <v>a2</v>
      </c>
      <c r="G20" s="14"/>
      <c r="H20" s="14" t="s">
        <v>5</v>
      </c>
      <c r="I20" s="14"/>
      <c r="J20" s="14"/>
      <c r="K20" s="14" t="s">
        <v>151</v>
      </c>
      <c r="L20" s="14" t="s">
        <v>5</v>
      </c>
      <c r="M20" s="14" t="s">
        <v>151</v>
      </c>
    </row>
    <row r="21" spans="1:13" s="5" customFormat="1" ht="12.75">
      <c r="A21" s="36"/>
      <c r="B21" s="65">
        <v>2</v>
      </c>
      <c r="C21" s="9" t="str">
        <f>$F$13</f>
        <v>b1</v>
      </c>
      <c r="D21" s="9" t="s">
        <v>150</v>
      </c>
      <c r="E21" s="9" t="str">
        <f>$F$15</f>
        <v>b3</v>
      </c>
      <c r="F21" s="9" t="str">
        <f>$F$14</f>
        <v>b2</v>
      </c>
      <c r="G21" s="14"/>
      <c r="H21" s="14" t="s">
        <v>5</v>
      </c>
      <c r="I21" s="14"/>
      <c r="J21" s="14"/>
      <c r="K21" s="14" t="s">
        <v>151</v>
      </c>
      <c r="L21" s="14" t="s">
        <v>5</v>
      </c>
      <c r="M21" s="14" t="s">
        <v>151</v>
      </c>
    </row>
    <row r="22" spans="1:13" s="5" customFormat="1" ht="13.5" customHeight="1">
      <c r="A22" s="36"/>
      <c r="B22" s="65"/>
      <c r="C22" s="1"/>
      <c r="D22" s="1"/>
      <c r="E22" s="1"/>
      <c r="G22" s="14"/>
      <c r="H22" s="14"/>
      <c r="I22" s="14"/>
      <c r="J22" s="14"/>
      <c r="K22" s="14"/>
      <c r="L22" s="14"/>
      <c r="M22" s="14"/>
    </row>
    <row r="23" spans="1:13" s="5" customFormat="1" ht="12.75">
      <c r="A23" s="36"/>
      <c r="B23" s="65" t="s">
        <v>100</v>
      </c>
      <c r="C23" s="9" t="str">
        <f>$C$14</f>
        <v>a2</v>
      </c>
      <c r="D23" s="9" t="s">
        <v>150</v>
      </c>
      <c r="E23" s="9" t="str">
        <f>$C$13</f>
        <v>a1</v>
      </c>
      <c r="F23" s="9" t="str">
        <f>$C$15</f>
        <v>a3</v>
      </c>
      <c r="G23" s="14"/>
      <c r="H23" s="14" t="s">
        <v>5</v>
      </c>
      <c r="I23" s="14"/>
      <c r="J23" s="14"/>
      <c r="K23" s="14" t="s">
        <v>151</v>
      </c>
      <c r="L23" s="14" t="s">
        <v>5</v>
      </c>
      <c r="M23" s="14" t="s">
        <v>151</v>
      </c>
    </row>
    <row r="24" spans="1:13" s="5" customFormat="1" ht="12.75">
      <c r="A24"/>
      <c r="B24" s="66" t="s">
        <v>101</v>
      </c>
      <c r="C24" s="9" t="str">
        <f>$F$14</f>
        <v>b2</v>
      </c>
      <c r="D24" s="9" t="s">
        <v>150</v>
      </c>
      <c r="E24" s="9" t="str">
        <f>$F$13</f>
        <v>b1</v>
      </c>
      <c r="F24" s="9" t="str">
        <f>$F$15</f>
        <v>b3</v>
      </c>
      <c r="G24" s="14"/>
      <c r="H24" s="14" t="s">
        <v>5</v>
      </c>
      <c r="I24" s="14"/>
      <c r="J24" s="14"/>
      <c r="K24" s="14" t="s">
        <v>151</v>
      </c>
      <c r="L24" s="14" t="s">
        <v>5</v>
      </c>
      <c r="M24" s="14" t="s">
        <v>151</v>
      </c>
    </row>
    <row r="25" spans="1:13" s="5" customFormat="1" ht="12.75">
      <c r="A25" s="36"/>
      <c r="B25" s="65"/>
      <c r="C25" s="87"/>
      <c r="D25" s="87"/>
      <c r="E25" s="87"/>
      <c r="F25" s="9"/>
      <c r="G25" s="14"/>
      <c r="H25" s="14"/>
      <c r="I25" s="14"/>
      <c r="J25" s="14"/>
      <c r="K25" s="14"/>
      <c r="L25" s="14"/>
      <c r="M25" s="14"/>
    </row>
    <row r="26" spans="1:13" s="5" customFormat="1" ht="13.5" customHeight="1">
      <c r="A26" s="36"/>
      <c r="B26" s="65" t="s">
        <v>100</v>
      </c>
      <c r="C26" s="9" t="str">
        <f>$C$15</f>
        <v>a3</v>
      </c>
      <c r="D26" s="9" t="s">
        <v>150</v>
      </c>
      <c r="E26" s="9" t="str">
        <f>$C$14</f>
        <v>a2</v>
      </c>
      <c r="F26" s="9" t="str">
        <f>$C$13</f>
        <v>a1</v>
      </c>
      <c r="G26" s="14"/>
      <c r="H26" s="14" t="s">
        <v>5</v>
      </c>
      <c r="I26" s="14"/>
      <c r="J26" s="14"/>
      <c r="K26" s="14" t="s">
        <v>151</v>
      </c>
      <c r="L26" s="14" t="s">
        <v>5</v>
      </c>
      <c r="M26" s="14" t="s">
        <v>151</v>
      </c>
    </row>
    <row r="27" spans="1:13" s="5" customFormat="1" ht="12.75">
      <c r="A27" s="36"/>
      <c r="B27" s="65" t="s">
        <v>101</v>
      </c>
      <c r="C27" s="9" t="str">
        <f>$F$15</f>
        <v>b3</v>
      </c>
      <c r="D27" s="9" t="s">
        <v>150</v>
      </c>
      <c r="E27" s="9" t="str">
        <f>$F$14</f>
        <v>b2</v>
      </c>
      <c r="F27" s="9" t="str">
        <f>$F$13</f>
        <v>b1</v>
      </c>
      <c r="G27" s="14"/>
      <c r="H27" s="14" t="s">
        <v>5</v>
      </c>
      <c r="I27" s="14"/>
      <c r="J27" s="14"/>
      <c r="K27" s="14" t="s">
        <v>151</v>
      </c>
      <c r="L27" s="14" t="s">
        <v>5</v>
      </c>
      <c r="M27" s="14" t="s">
        <v>151</v>
      </c>
    </row>
    <row r="28" spans="1:13" s="5" customFormat="1" ht="12.75">
      <c r="A28" s="36"/>
      <c r="B28" s="65"/>
      <c r="C28" s="9"/>
      <c r="D28" s="9"/>
      <c r="E28" s="9"/>
      <c r="G28" s="14"/>
      <c r="H28" s="14"/>
      <c r="I28" s="14"/>
      <c r="J28" s="14"/>
      <c r="K28" s="14"/>
      <c r="L28" s="14"/>
      <c r="M28" s="14"/>
    </row>
    <row r="29" spans="1:13" s="5" customFormat="1" ht="12.75">
      <c r="A29" s="36"/>
      <c r="B29" s="65"/>
      <c r="C29" s="194"/>
      <c r="D29" s="7" t="s">
        <v>150</v>
      </c>
      <c r="E29" s="194"/>
      <c r="F29" s="194"/>
      <c r="G29" s="14"/>
      <c r="H29" s="14" t="s">
        <v>5</v>
      </c>
      <c r="I29" s="14"/>
      <c r="J29" s="14"/>
      <c r="K29" s="14" t="s">
        <v>151</v>
      </c>
      <c r="L29" s="14" t="s">
        <v>5</v>
      </c>
      <c r="M29" s="14" t="s">
        <v>151</v>
      </c>
    </row>
    <row r="30" spans="1:13" s="5" customFormat="1" ht="13.5" customHeight="1">
      <c r="A30" s="36" t="s">
        <v>152</v>
      </c>
      <c r="B30" s="65" t="s">
        <v>100</v>
      </c>
      <c r="C30" s="9" t="s">
        <v>153</v>
      </c>
      <c r="D30" s="9"/>
      <c r="E30" s="9" t="s">
        <v>154</v>
      </c>
      <c r="F30" s="9" t="s">
        <v>155</v>
      </c>
      <c r="G30" s="14"/>
      <c r="H30" s="14"/>
      <c r="I30" s="14"/>
      <c r="J30" s="14"/>
      <c r="K30" s="14"/>
      <c r="L30" s="14"/>
      <c r="M30" s="14"/>
    </row>
    <row r="31" spans="1:13" s="5" customFormat="1" ht="12.75">
      <c r="A31" s="36"/>
      <c r="B31" s="65"/>
      <c r="C31" s="9"/>
      <c r="D31" s="9"/>
      <c r="E31" s="9"/>
      <c r="F31" s="9"/>
      <c r="G31" s="14"/>
      <c r="H31" s="14"/>
      <c r="I31" s="14"/>
      <c r="J31" s="14"/>
      <c r="K31" s="14"/>
      <c r="L31" s="14"/>
      <c r="M31" s="14"/>
    </row>
    <row r="32" spans="1:13" s="5" customFormat="1" ht="12.75">
      <c r="A32" s="36"/>
      <c r="B32" s="65"/>
      <c r="C32" s="194"/>
      <c r="D32" s="7" t="s">
        <v>150</v>
      </c>
      <c r="E32" s="194"/>
      <c r="F32" s="194"/>
      <c r="G32" s="14"/>
      <c r="H32" s="14" t="s">
        <v>5</v>
      </c>
      <c r="I32" s="14"/>
      <c r="J32" s="14"/>
      <c r="K32" s="14" t="s">
        <v>151</v>
      </c>
      <c r="L32" s="14" t="s">
        <v>5</v>
      </c>
      <c r="M32" s="14" t="s">
        <v>151</v>
      </c>
    </row>
    <row r="33" spans="1:13" s="5" customFormat="1" ht="12.75">
      <c r="A33" s="36" t="s">
        <v>152</v>
      </c>
      <c r="B33" s="65" t="s">
        <v>101</v>
      </c>
      <c r="C33" s="9" t="s">
        <v>156</v>
      </c>
      <c r="D33" s="9"/>
      <c r="E33" s="9" t="s">
        <v>157</v>
      </c>
      <c r="F33" s="9" t="s">
        <v>158</v>
      </c>
      <c r="G33" s="14"/>
      <c r="H33" s="14"/>
      <c r="I33" s="14"/>
      <c r="J33" s="14"/>
      <c r="K33" s="14"/>
      <c r="L33" s="14"/>
      <c r="M33" s="14"/>
    </row>
    <row r="34" spans="1:13" s="5" customFormat="1" ht="11.25" customHeight="1">
      <c r="A34" s="36"/>
      <c r="B34" s="65"/>
      <c r="C34" s="9"/>
      <c r="D34" s="9"/>
      <c r="E34" s="9"/>
      <c r="F34" s="9"/>
      <c r="G34" s="14"/>
      <c r="H34" s="14"/>
      <c r="I34" s="14"/>
      <c r="J34" s="14"/>
      <c r="K34" s="14"/>
      <c r="L34" s="14"/>
      <c r="M34" s="14"/>
    </row>
    <row r="35" spans="1:13" s="5" customFormat="1" ht="11.25" customHeight="1">
      <c r="A35"/>
      <c r="B35" s="66"/>
      <c r="C35" s="9"/>
      <c r="D35" s="9"/>
      <c r="E35" s="9"/>
      <c r="F35" s="9"/>
      <c r="G35" s="14"/>
      <c r="H35" s="14"/>
      <c r="I35" s="14"/>
      <c r="J35" s="14"/>
      <c r="K35" s="14"/>
      <c r="L35" s="14"/>
      <c r="M35" s="14"/>
    </row>
    <row r="36" spans="1:13" s="3" customFormat="1" ht="12.75">
      <c r="A36" s="36"/>
      <c r="B36" s="65"/>
      <c r="C36" s="194"/>
      <c r="D36" s="7" t="s">
        <v>150</v>
      </c>
      <c r="E36" s="194"/>
      <c r="F36" s="194"/>
      <c r="G36" s="14"/>
      <c r="H36" s="14" t="s">
        <v>5</v>
      </c>
      <c r="I36" s="14"/>
      <c r="J36" s="14"/>
      <c r="K36" s="14" t="s">
        <v>151</v>
      </c>
      <c r="L36" s="14" t="s">
        <v>5</v>
      </c>
      <c r="M36" s="14" t="s">
        <v>151</v>
      </c>
    </row>
    <row r="37" spans="1:13" s="3" customFormat="1" ht="12.75">
      <c r="A37" s="36" t="s">
        <v>159</v>
      </c>
      <c r="B37" s="65" t="s">
        <v>100</v>
      </c>
      <c r="C37" s="9" t="s">
        <v>155</v>
      </c>
      <c r="D37" s="9"/>
      <c r="E37" s="9" t="s">
        <v>158</v>
      </c>
      <c r="F37" s="9" t="s">
        <v>160</v>
      </c>
      <c r="G37" s="14"/>
      <c r="H37" s="14"/>
      <c r="I37" s="14"/>
      <c r="J37" s="14"/>
      <c r="K37" s="14"/>
      <c r="L37" s="14"/>
      <c r="M37" s="14"/>
    </row>
    <row r="38" spans="1:13" s="3" customFormat="1" ht="4.5" customHeight="1">
      <c r="A38" s="36"/>
      <c r="B38" s="65"/>
      <c r="C38" s="9"/>
      <c r="D38" s="9"/>
      <c r="E38" s="9"/>
      <c r="F38" s="9"/>
      <c r="G38" s="14"/>
      <c r="H38" s="14"/>
      <c r="I38" s="14"/>
      <c r="J38" s="14"/>
      <c r="K38" s="14"/>
      <c r="L38" s="14"/>
      <c r="M38" s="14"/>
    </row>
    <row r="39" spans="1:14" s="4" customFormat="1" ht="12.75">
      <c r="A39" s="36"/>
      <c r="B39" s="65"/>
      <c r="C39" s="194"/>
      <c r="D39" s="7" t="s">
        <v>150</v>
      </c>
      <c r="E39" s="194"/>
      <c r="F39" s="194"/>
      <c r="G39" s="14"/>
      <c r="H39" s="14" t="s">
        <v>5</v>
      </c>
      <c r="I39" s="14"/>
      <c r="J39" s="14"/>
      <c r="K39" s="14" t="s">
        <v>151</v>
      </c>
      <c r="L39" s="14" t="s">
        <v>5</v>
      </c>
      <c r="M39" s="14" t="s">
        <v>151</v>
      </c>
      <c r="N39"/>
    </row>
    <row r="40" spans="1:13" s="4" customFormat="1" ht="12.75">
      <c r="A40" s="36" t="s">
        <v>161</v>
      </c>
      <c r="B40" s="65" t="s">
        <v>101</v>
      </c>
      <c r="C40" s="9" t="s">
        <v>162</v>
      </c>
      <c r="D40" s="9"/>
      <c r="E40" s="9" t="s">
        <v>163</v>
      </c>
      <c r="F40" s="9" t="s">
        <v>164</v>
      </c>
      <c r="G40" s="14"/>
      <c r="H40" s="14"/>
      <c r="I40" s="14"/>
      <c r="J40" s="14"/>
      <c r="K40" s="14"/>
      <c r="L40" s="14"/>
      <c r="M40" s="14"/>
    </row>
    <row r="41" spans="1:13" s="4" customFormat="1" ht="6" customHeight="1">
      <c r="A41" s="36"/>
      <c r="B41" s="65"/>
      <c r="C41" s="1"/>
      <c r="D41" s="1"/>
      <c r="E41" s="1"/>
      <c r="F41" s="1"/>
      <c r="G41" s="14"/>
      <c r="H41" s="14"/>
      <c r="I41" s="14"/>
      <c r="J41" s="14"/>
      <c r="K41" s="14"/>
      <c r="L41" s="14"/>
      <c r="M41" s="14"/>
    </row>
    <row r="42" spans="1:13" ht="12.75">
      <c r="A42" s="36"/>
      <c r="B42" s="65"/>
      <c r="C42" s="194"/>
      <c r="D42" s="7" t="s">
        <v>150</v>
      </c>
      <c r="E42" s="194"/>
      <c r="F42" s="194"/>
      <c r="G42" s="14"/>
      <c r="H42" s="14" t="s">
        <v>5</v>
      </c>
      <c r="I42" s="14"/>
      <c r="J42" s="14"/>
      <c r="K42" s="14" t="s">
        <v>151</v>
      </c>
      <c r="L42" s="14" t="s">
        <v>5</v>
      </c>
      <c r="M42" s="14" t="s">
        <v>151</v>
      </c>
    </row>
    <row r="43" spans="1:13" ht="12.75">
      <c r="A43" s="36" t="s">
        <v>165</v>
      </c>
      <c r="B43" s="65" t="s">
        <v>100</v>
      </c>
      <c r="C43" s="9" t="s">
        <v>160</v>
      </c>
      <c r="D43" s="9"/>
      <c r="E43" s="9" t="s">
        <v>164</v>
      </c>
      <c r="F43" s="1" t="s">
        <v>166</v>
      </c>
      <c r="G43" s="14"/>
      <c r="H43" s="14"/>
      <c r="I43" s="14"/>
      <c r="J43" s="14"/>
      <c r="K43" s="14"/>
      <c r="L43" s="14"/>
      <c r="M43" s="14"/>
    </row>
    <row r="44" spans="1:13" ht="5.25" customHeight="1">
      <c r="A44" s="36"/>
      <c r="B44" s="65"/>
      <c r="C44" s="1"/>
      <c r="D44" s="1"/>
      <c r="E44" s="1"/>
      <c r="F44" s="1"/>
      <c r="H44" s="4"/>
      <c r="J44" s="4"/>
      <c r="K44" s="4"/>
      <c r="M44" s="4"/>
    </row>
    <row r="45" spans="1:13" ht="3.75" customHeight="1">
      <c r="A45" s="36"/>
      <c r="B45" s="65"/>
      <c r="C45" s="1"/>
      <c r="D45" s="1"/>
      <c r="E45" s="1"/>
      <c r="F45" s="1"/>
      <c r="H45" s="4"/>
      <c r="K45" s="4"/>
      <c r="M45" s="4"/>
    </row>
    <row r="46" spans="1:13" ht="12.75">
      <c r="A46" s="34" t="s">
        <v>167</v>
      </c>
      <c r="B46" s="39"/>
      <c r="C46" s="1"/>
      <c r="D46" s="1"/>
      <c r="E46" s="1"/>
      <c r="F46" s="1"/>
      <c r="H46" s="4"/>
      <c r="K46" s="4"/>
      <c r="M46" s="4"/>
    </row>
    <row r="47" spans="1:13" ht="12.75">
      <c r="A47" s="36"/>
      <c r="B47" s="65"/>
      <c r="C47" s="1"/>
      <c r="D47" s="1"/>
      <c r="E47" s="1"/>
      <c r="F47" s="1"/>
      <c r="H47" s="4"/>
      <c r="J47" s="14"/>
      <c r="K47" s="4"/>
      <c r="M47" s="4"/>
    </row>
    <row r="48" spans="1:13" ht="7.5" customHeight="1">
      <c r="A48" s="189" t="s">
        <v>168</v>
      </c>
      <c r="B48" s="65"/>
      <c r="C48" s="1"/>
      <c r="D48" s="1"/>
      <c r="E48" s="190"/>
      <c r="F48" s="1"/>
      <c r="J48" s="14"/>
      <c r="K48" s="4"/>
      <c r="M48" s="4"/>
    </row>
    <row r="49" spans="1:13" ht="12.75">
      <c r="A49" s="177" t="s">
        <v>80</v>
      </c>
      <c r="B49" s="65"/>
      <c r="C49" s="191"/>
      <c r="D49" s="1"/>
      <c r="E49" s="1"/>
      <c r="F49" s="1"/>
      <c r="H49" s="4"/>
      <c r="J49" s="14"/>
      <c r="K49" s="4"/>
      <c r="M49" s="4"/>
    </row>
    <row r="50" spans="1:13" ht="12.75">
      <c r="A50" s="192" t="s">
        <v>81</v>
      </c>
      <c r="C50" s="13"/>
      <c r="D50" s="1"/>
      <c r="E50" s="1"/>
      <c r="F50" s="1"/>
      <c r="J50" s="14"/>
      <c r="K50" s="14"/>
      <c r="L50" s="14"/>
      <c r="M50" s="14"/>
    </row>
    <row r="51" spans="1:13" ht="6.75" customHeight="1">
      <c r="A51" s="192" t="s">
        <v>83</v>
      </c>
      <c r="C51" s="191"/>
      <c r="D51" s="1"/>
      <c r="E51" s="1"/>
      <c r="F51" s="1"/>
      <c r="J51" s="14"/>
      <c r="K51" s="14"/>
      <c r="L51" s="14"/>
      <c r="M51" s="14"/>
    </row>
    <row r="52" spans="1:11" ht="12.75">
      <c r="A52" s="192" t="s">
        <v>82</v>
      </c>
      <c r="C52" s="191"/>
      <c r="D52" s="1"/>
      <c r="E52" s="1"/>
      <c r="F52" s="1"/>
      <c r="J52" s="14"/>
      <c r="K52" s="14"/>
    </row>
    <row r="53" spans="1:13" s="7" customFormat="1" ht="12.75">
      <c r="A53" s="177" t="s">
        <v>134</v>
      </c>
      <c r="B53" s="65"/>
      <c r="C53" s="191"/>
      <c r="G53" s="14"/>
      <c r="H53" s="14"/>
      <c r="I53" s="14"/>
      <c r="J53" s="14"/>
      <c r="K53" s="14"/>
      <c r="L53" s="14"/>
      <c r="M53" s="14"/>
    </row>
    <row r="54" spans="1:13" s="7" customFormat="1" ht="6.75" customHeight="1">
      <c r="A54" s="34"/>
      <c r="B54" s="39"/>
      <c r="G54" s="14"/>
      <c r="H54" s="14"/>
      <c r="I54" s="14"/>
      <c r="J54" s="4"/>
      <c r="K54" s="14"/>
      <c r="L54" s="14"/>
      <c r="M54" s="14"/>
    </row>
    <row r="55" spans="1:6" ht="5.25" customHeight="1">
      <c r="A55" s="176"/>
      <c r="B55" s="65"/>
      <c r="E55" s="2"/>
      <c r="F55" s="2"/>
    </row>
    <row r="56" spans="1:6" ht="12.75">
      <c r="A56" s="176"/>
      <c r="B56" s="65"/>
      <c r="E56" s="2"/>
      <c r="F56" s="2"/>
    </row>
    <row r="57" spans="1:6" ht="12.75">
      <c r="A57" s="36"/>
      <c r="B57" s="65"/>
      <c r="E57" s="2"/>
      <c r="F57" s="2"/>
    </row>
    <row r="58" spans="1:6" ht="6" customHeight="1">
      <c r="A58" s="36"/>
      <c r="B58" s="65"/>
      <c r="E58" s="2"/>
      <c r="F58" s="2"/>
    </row>
    <row r="59" spans="1:6" ht="12.75">
      <c r="A59" s="36"/>
      <c r="B59" s="65"/>
      <c r="E59" s="2"/>
      <c r="F59" s="2"/>
    </row>
    <row r="60" spans="1:6" ht="12.75">
      <c r="A60" s="36"/>
      <c r="B60" s="65"/>
      <c r="E60" s="2"/>
      <c r="F60" s="2"/>
    </row>
    <row r="63" spans="11:13" ht="12.75">
      <c r="K63" s="4"/>
      <c r="M63" s="4"/>
    </row>
    <row r="64" spans="11:13" ht="12.75">
      <c r="K64" s="4"/>
      <c r="M64" s="4"/>
    </row>
    <row r="66" spans="11:13" ht="12.75">
      <c r="K66" s="4"/>
      <c r="M66" s="4"/>
    </row>
    <row r="67" spans="11:13" ht="12.75">
      <c r="K67" s="4"/>
      <c r="M67" s="4"/>
    </row>
    <row r="69" spans="11:13" ht="12.75">
      <c r="K69" s="4"/>
      <c r="M69" s="4"/>
    </row>
    <row r="70" spans="11:13" ht="12.75">
      <c r="K70" s="4"/>
      <c r="M70" s="4"/>
    </row>
    <row r="71" ht="12.75">
      <c r="J71" s="14"/>
    </row>
    <row r="72" spans="10:13" ht="12.75">
      <c r="J72" s="14"/>
      <c r="K72" s="4"/>
      <c r="M72" s="4"/>
    </row>
    <row r="73" spans="10:13" ht="12.75">
      <c r="J73" s="14"/>
      <c r="K73" s="4"/>
      <c r="M73" s="4"/>
    </row>
    <row r="74" ht="12.75">
      <c r="J74" s="14"/>
    </row>
    <row r="75" spans="11:13" ht="12.75">
      <c r="K75" s="4"/>
      <c r="M75" s="4"/>
    </row>
    <row r="76" spans="10:13" ht="12.75">
      <c r="J76" s="14"/>
      <c r="K76" s="4"/>
      <c r="M76" s="4"/>
    </row>
    <row r="78" spans="11:13" ht="12.75">
      <c r="K78" s="4"/>
      <c r="M78" s="4"/>
    </row>
    <row r="79" spans="11:13" ht="12.75">
      <c r="K79" s="4"/>
      <c r="M79" s="4"/>
    </row>
    <row r="80" spans="11:13" ht="12.75">
      <c r="K80" s="4"/>
      <c r="M80" s="4"/>
    </row>
    <row r="81" spans="11:13" ht="12.75">
      <c r="K81" s="4"/>
      <c r="M81" s="4"/>
    </row>
    <row r="82" spans="11:13" ht="12.75">
      <c r="K82" s="4"/>
      <c r="M82" s="4"/>
    </row>
    <row r="83" spans="11:13" ht="12.75">
      <c r="K83" s="14"/>
      <c r="L83" s="14"/>
      <c r="M83" s="14"/>
    </row>
    <row r="86" ht="12.75">
      <c r="J86" s="14"/>
    </row>
    <row r="87" ht="12.75">
      <c r="J87" s="14"/>
    </row>
    <row r="88" ht="12.75">
      <c r="J88" s="14"/>
    </row>
    <row r="89" ht="9" customHeight="1">
      <c r="J89" s="14"/>
    </row>
    <row r="92" ht="12.75">
      <c r="J92" s="14"/>
    </row>
    <row r="93" ht="12.75">
      <c r="J93" s="14"/>
    </row>
  </sheetData>
  <sheetProtection/>
  <mergeCells count="1">
    <mergeCell ref="C1:N1"/>
  </mergeCells>
  <printOptions/>
  <pageMargins left="0.7086614173228347" right="0.7086614173228347" top="0.7874015748031497" bottom="0.7874015748031497" header="0.31496062992125984" footer="0.31496062992125984"/>
  <pageSetup horizontalDpi="1200" verticalDpi="1200" orientation="portrait" paperSize="9" r:id="rId1"/>
  <headerFooter>
    <oddHeader>&amp;CU!2 STB-Feldsaison 2015</oddHeader>
  </headerFooter>
</worksheet>
</file>

<file path=xl/worksheets/sheet2.xml><?xml version="1.0" encoding="utf-8"?>
<worksheet xmlns="http://schemas.openxmlformats.org/spreadsheetml/2006/main" xmlns:r="http://schemas.openxmlformats.org/officeDocument/2006/relationships">
  <sheetPr codeName="Tabelle3">
    <tabColor indexed="13"/>
  </sheetPr>
  <dimension ref="A1:Q57"/>
  <sheetViews>
    <sheetView workbookViewId="0" topLeftCell="A1">
      <selection activeCell="M14" sqref="M14"/>
    </sheetView>
  </sheetViews>
  <sheetFormatPr defaultColWidth="11.421875" defaultRowHeight="12.75"/>
  <cols>
    <col min="1" max="1" width="11.57421875" style="196" customWidth="1"/>
    <col min="2" max="2" width="3.8515625" style="196" customWidth="1"/>
    <col min="3" max="3" width="20.421875" style="197" customWidth="1"/>
    <col min="4" max="4" width="3.140625" style="198" customWidth="1"/>
    <col min="5" max="5" width="18.28125" style="196" bestFit="1" customWidth="1"/>
    <col min="6" max="6" width="3.57421875" style="197" customWidth="1"/>
    <col min="7" max="7" width="18.8515625" style="198" customWidth="1"/>
    <col min="8" max="8" width="3.140625" style="196" customWidth="1"/>
    <col min="9" max="9" width="19.28125" style="197" customWidth="1"/>
    <col min="10" max="10" width="3.8515625" style="198" customWidth="1"/>
    <col min="11" max="11" width="19.00390625" style="196" customWidth="1"/>
    <col min="12" max="12" width="3.28125" style="197" customWidth="1"/>
    <col min="13" max="13" width="16.28125" style="198" customWidth="1"/>
    <col min="14" max="14" width="5.140625" style="199" customWidth="1"/>
    <col min="15" max="15" width="18.7109375" style="197" customWidth="1"/>
    <col min="16" max="16" width="2.8515625" style="199" customWidth="1"/>
    <col min="17" max="17" width="19.00390625" style="197" customWidth="1"/>
    <col min="18" max="16384" width="11.421875" style="197" customWidth="1"/>
  </cols>
  <sheetData>
    <row r="1" spans="1:9" ht="12.75">
      <c r="A1" s="3" t="s">
        <v>45</v>
      </c>
      <c r="B1" s="4"/>
      <c r="C1" s="5"/>
      <c r="D1" s="12"/>
      <c r="E1" s="4"/>
      <c r="F1" s="5"/>
      <c r="G1" s="12"/>
      <c r="H1" s="4"/>
      <c r="I1" s="199" t="s">
        <v>215</v>
      </c>
    </row>
    <row r="2" spans="2:16" s="3" customFormat="1" ht="12.75">
      <c r="B2" s="14"/>
      <c r="C2" s="3" t="s">
        <v>44</v>
      </c>
      <c r="D2" s="11"/>
      <c r="E2" s="3" t="s">
        <v>46</v>
      </c>
      <c r="G2" s="3" t="s">
        <v>47</v>
      </c>
      <c r="I2" s="195" t="s">
        <v>148</v>
      </c>
      <c r="J2" s="11"/>
      <c r="N2" s="14"/>
      <c r="O2" s="9"/>
      <c r="P2" s="9"/>
    </row>
    <row r="3" spans="1:16" s="198" customFormat="1" ht="12.75">
      <c r="A3" s="53">
        <v>1</v>
      </c>
      <c r="B3" s="41" t="s">
        <v>48</v>
      </c>
      <c r="C3" s="9" t="s">
        <v>51</v>
      </c>
      <c r="D3" s="42" t="s">
        <v>49</v>
      </c>
      <c r="E3" s="9" t="s">
        <v>14</v>
      </c>
      <c r="F3" s="43" t="s">
        <v>50</v>
      </c>
      <c r="G3" s="9" t="s">
        <v>106</v>
      </c>
      <c r="H3" s="44" t="s">
        <v>222</v>
      </c>
      <c r="I3" s="12" t="s">
        <v>207</v>
      </c>
      <c r="J3" s="202"/>
      <c r="K3" s="203"/>
      <c r="N3" s="204"/>
      <c r="P3" s="204"/>
    </row>
    <row r="4" spans="1:16" s="198" customFormat="1" ht="12.75">
      <c r="A4" s="53">
        <v>2</v>
      </c>
      <c r="B4" s="41" t="s">
        <v>48</v>
      </c>
      <c r="C4" s="12" t="s">
        <v>78</v>
      </c>
      <c r="D4" s="42" t="s">
        <v>49</v>
      </c>
      <c r="E4" s="9" t="s">
        <v>15</v>
      </c>
      <c r="F4" s="43" t="s">
        <v>50</v>
      </c>
      <c r="G4" s="9" t="s">
        <v>107</v>
      </c>
      <c r="H4" s="44" t="s">
        <v>222</v>
      </c>
      <c r="I4" s="9" t="s">
        <v>6</v>
      </c>
      <c r="J4" s="202"/>
      <c r="K4" s="203"/>
      <c r="M4" s="201"/>
      <c r="N4" s="204"/>
      <c r="O4" s="201"/>
      <c r="P4" s="204"/>
    </row>
    <row r="5" spans="1:17" s="198" customFormat="1" ht="12.75">
      <c r="A5" s="53">
        <v>3</v>
      </c>
      <c r="B5" s="41" t="s">
        <v>48</v>
      </c>
      <c r="C5" s="12" t="s">
        <v>205</v>
      </c>
      <c r="D5" s="42" t="s">
        <v>49</v>
      </c>
      <c r="E5" s="12" t="s">
        <v>121</v>
      </c>
      <c r="F5" s="43" t="s">
        <v>50</v>
      </c>
      <c r="G5" s="9" t="s">
        <v>123</v>
      </c>
      <c r="H5" s="44" t="s">
        <v>222</v>
      </c>
      <c r="I5" s="12" t="s">
        <v>210</v>
      </c>
      <c r="J5" s="202"/>
      <c r="M5" s="201"/>
      <c r="N5" s="204"/>
      <c r="P5" s="204"/>
      <c r="Q5" s="201"/>
    </row>
    <row r="6" spans="1:17" s="198" customFormat="1" ht="12.75">
      <c r="A6" s="53">
        <v>4</v>
      </c>
      <c r="B6" s="41" t="s">
        <v>48</v>
      </c>
      <c r="C6" s="12" t="s">
        <v>206</v>
      </c>
      <c r="D6" s="42" t="s">
        <v>49</v>
      </c>
      <c r="E6" s="9" t="s">
        <v>120</v>
      </c>
      <c r="F6" s="43" t="s">
        <v>50</v>
      </c>
      <c r="G6" s="9" t="s">
        <v>17</v>
      </c>
      <c r="H6" s="44" t="s">
        <v>222</v>
      </c>
      <c r="I6" s="12" t="s">
        <v>16</v>
      </c>
      <c r="J6" s="202"/>
      <c r="N6" s="204"/>
      <c r="P6" s="204"/>
      <c r="Q6" s="201"/>
    </row>
    <row r="7" spans="1:16" s="198" customFormat="1" ht="12.75">
      <c r="A7" s="53">
        <v>5</v>
      </c>
      <c r="B7" s="41" t="s">
        <v>48</v>
      </c>
      <c r="C7" s="12" t="s">
        <v>204</v>
      </c>
      <c r="D7" s="42" t="s">
        <v>49</v>
      </c>
      <c r="E7" s="9" t="s">
        <v>115</v>
      </c>
      <c r="F7" s="43" t="s">
        <v>50</v>
      </c>
      <c r="G7" s="12" t="s">
        <v>77</v>
      </c>
      <c r="H7" s="44" t="s">
        <v>222</v>
      </c>
      <c r="I7" s="12" t="s">
        <v>114</v>
      </c>
      <c r="J7" s="202"/>
      <c r="N7" s="204"/>
      <c r="P7" s="204"/>
    </row>
    <row r="8" spans="1:16" s="198" customFormat="1" ht="12.75">
      <c r="A8" s="53">
        <v>6</v>
      </c>
      <c r="B8" s="41"/>
      <c r="D8" s="42" t="s">
        <v>49</v>
      </c>
      <c r="E8" s="9" t="s">
        <v>208</v>
      </c>
      <c r="F8" s="43" t="s">
        <v>50</v>
      </c>
      <c r="G8" s="6" t="s">
        <v>209</v>
      </c>
      <c r="H8" s="44"/>
      <c r="J8" s="202"/>
      <c r="N8" s="204"/>
      <c r="P8" s="204"/>
    </row>
    <row r="9" spans="1:16" s="198" customFormat="1" ht="12.75">
      <c r="A9" s="53"/>
      <c r="B9" s="354" t="s">
        <v>214</v>
      </c>
      <c r="C9" s="354"/>
      <c r="D9" s="354"/>
      <c r="E9" s="354"/>
      <c r="F9" s="354"/>
      <c r="G9" s="354"/>
      <c r="H9" s="354"/>
      <c r="I9" s="354"/>
      <c r="J9" s="202"/>
      <c r="N9" s="204"/>
      <c r="P9" s="204"/>
    </row>
    <row r="10" spans="1:16" s="198" customFormat="1" ht="12.75">
      <c r="A10" s="53"/>
      <c r="B10" s="354"/>
      <c r="C10" s="354"/>
      <c r="D10" s="354"/>
      <c r="E10" s="354"/>
      <c r="F10" s="354"/>
      <c r="G10" s="354"/>
      <c r="H10" s="354"/>
      <c r="I10" s="354"/>
      <c r="J10" s="202"/>
      <c r="N10" s="204"/>
      <c r="P10" s="204"/>
    </row>
    <row r="11" spans="2:17" s="198" customFormat="1" ht="13.5" thickBot="1">
      <c r="B11" s="205"/>
      <c r="C11" s="206"/>
      <c r="D11" s="206"/>
      <c r="E11" s="205"/>
      <c r="F11" s="206"/>
      <c r="H11" s="205"/>
      <c r="I11" s="200" t="s">
        <v>215</v>
      </c>
      <c r="J11" s="202"/>
      <c r="K11" s="201"/>
      <c r="L11" s="206"/>
      <c r="M11" s="207"/>
      <c r="N11" s="196"/>
      <c r="P11" s="204"/>
      <c r="Q11" s="201"/>
    </row>
    <row r="12" spans="1:17" s="202" customFormat="1" ht="12.75">
      <c r="A12" s="10" t="s">
        <v>52</v>
      </c>
      <c r="C12" s="70">
        <v>42868</v>
      </c>
      <c r="D12" s="207"/>
      <c r="E12" s="71">
        <v>42868</v>
      </c>
      <c r="F12" s="51"/>
      <c r="G12" s="74">
        <v>42868</v>
      </c>
      <c r="H12" s="51"/>
      <c r="I12" s="224">
        <v>42868</v>
      </c>
      <c r="J12" s="208"/>
      <c r="K12" s="201"/>
      <c r="L12" s="207"/>
      <c r="M12" s="207"/>
      <c r="O12" s="198"/>
      <c r="Q12" s="201"/>
    </row>
    <row r="13" spans="1:17" s="202" customFormat="1" ht="12.75">
      <c r="A13" s="10" t="s">
        <v>53</v>
      </c>
      <c r="C13" s="68" t="s">
        <v>10</v>
      </c>
      <c r="D13" s="50"/>
      <c r="E13" s="72" t="s">
        <v>10</v>
      </c>
      <c r="F13" s="50"/>
      <c r="G13" s="75" t="s">
        <v>10</v>
      </c>
      <c r="H13" s="6"/>
      <c r="I13" s="346" t="s">
        <v>10</v>
      </c>
      <c r="J13" s="207"/>
      <c r="K13" s="201"/>
      <c r="L13" s="207"/>
      <c r="M13" s="207"/>
      <c r="O13" s="201"/>
      <c r="Q13" s="201"/>
    </row>
    <row r="14" spans="3:17" s="6" customFormat="1" ht="13.5" thickBot="1">
      <c r="C14" s="69" t="s">
        <v>206</v>
      </c>
      <c r="D14" s="50" t="s">
        <v>11</v>
      </c>
      <c r="E14" s="73" t="s">
        <v>116</v>
      </c>
      <c r="F14" s="50" t="s">
        <v>11</v>
      </c>
      <c r="G14" s="178" t="s">
        <v>77</v>
      </c>
      <c r="H14" s="6" t="s">
        <v>11</v>
      </c>
      <c r="I14" s="347" t="s">
        <v>210</v>
      </c>
      <c r="J14" s="50" t="s">
        <v>11</v>
      </c>
      <c r="K14" s="9"/>
      <c r="L14" s="50" t="s">
        <v>11</v>
      </c>
      <c r="M14" s="50"/>
      <c r="O14" s="12"/>
      <c r="Q14" s="9"/>
    </row>
    <row r="15" spans="1:17" s="198" customFormat="1" ht="13.5" thickBot="1">
      <c r="A15" s="10"/>
      <c r="C15" s="209"/>
      <c r="G15" s="222"/>
      <c r="I15" s="200" t="s">
        <v>215</v>
      </c>
      <c r="K15" s="201"/>
      <c r="N15" s="205"/>
      <c r="O15" s="201"/>
      <c r="P15" s="205"/>
      <c r="Q15" s="201"/>
    </row>
    <row r="16" spans="1:17" s="198" customFormat="1" ht="12.75">
      <c r="A16" s="10" t="s">
        <v>52</v>
      </c>
      <c r="C16" s="70">
        <v>42875</v>
      </c>
      <c r="D16" s="208"/>
      <c r="E16" s="71">
        <v>42875</v>
      </c>
      <c r="F16" s="51"/>
      <c r="G16" s="74">
        <v>42875</v>
      </c>
      <c r="H16" s="51"/>
      <c r="I16" s="224">
        <v>42875</v>
      </c>
      <c r="J16" s="208"/>
      <c r="K16" s="201"/>
      <c r="N16" s="205"/>
      <c r="O16" s="201"/>
      <c r="P16" s="205"/>
      <c r="Q16" s="201"/>
    </row>
    <row r="17" spans="1:17" s="198" customFormat="1" ht="12.75">
      <c r="A17" s="10" t="s">
        <v>54</v>
      </c>
      <c r="C17" s="68" t="s">
        <v>10</v>
      </c>
      <c r="D17" s="12"/>
      <c r="E17" s="72" t="s">
        <v>10</v>
      </c>
      <c r="F17" s="12"/>
      <c r="G17" s="75" t="s">
        <v>10</v>
      </c>
      <c r="H17" s="12"/>
      <c r="I17" s="346" t="s">
        <v>10</v>
      </c>
      <c r="K17" s="201"/>
      <c r="N17" s="205"/>
      <c r="P17" s="205"/>
      <c r="Q17" s="201"/>
    </row>
    <row r="18" spans="1:17" s="198" customFormat="1" ht="13.5" thickBot="1">
      <c r="A18" s="10"/>
      <c r="C18" s="228" t="s">
        <v>51</v>
      </c>
      <c r="E18" s="73" t="s">
        <v>208</v>
      </c>
      <c r="F18" s="12" t="s">
        <v>11</v>
      </c>
      <c r="G18" s="178" t="s">
        <v>209</v>
      </c>
      <c r="H18" s="198" t="s">
        <v>11</v>
      </c>
      <c r="I18" s="347" t="s">
        <v>6</v>
      </c>
      <c r="J18" s="198" t="s">
        <v>11</v>
      </c>
      <c r="K18" s="201"/>
      <c r="L18" s="198" t="s">
        <v>11</v>
      </c>
      <c r="N18" s="205"/>
      <c r="P18" s="205"/>
      <c r="Q18" s="201"/>
    </row>
    <row r="19" spans="1:17" s="198" customFormat="1" ht="12.75">
      <c r="A19" s="10"/>
      <c r="C19" s="210"/>
      <c r="E19" s="211"/>
      <c r="G19" s="211"/>
      <c r="I19" s="211"/>
      <c r="K19" s="201"/>
      <c r="N19" s="205"/>
      <c r="P19" s="205"/>
      <c r="Q19" s="201"/>
    </row>
    <row r="20" spans="1:17" s="198" customFormat="1" ht="12.75">
      <c r="A20" s="6" t="s">
        <v>74</v>
      </c>
      <c r="C20" s="210"/>
      <c r="E20" s="211"/>
      <c r="G20" s="211"/>
      <c r="I20" s="211"/>
      <c r="K20" s="201"/>
      <c r="N20" s="205"/>
      <c r="P20" s="205"/>
      <c r="Q20" s="201"/>
    </row>
    <row r="21" spans="1:17" s="198" customFormat="1" ht="12.75">
      <c r="A21" s="10"/>
      <c r="C21" s="210"/>
      <c r="E21" s="211"/>
      <c r="G21" s="211"/>
      <c r="I21" s="211"/>
      <c r="K21" s="201"/>
      <c r="N21" s="205"/>
      <c r="P21" s="205"/>
      <c r="Q21" s="201"/>
    </row>
    <row r="22" spans="1:17" s="198" customFormat="1" ht="13.5" thickBot="1">
      <c r="A22" s="10"/>
      <c r="B22" s="205"/>
      <c r="C22" s="47" t="s">
        <v>220</v>
      </c>
      <c r="D22" s="48"/>
      <c r="E22" s="8" t="s">
        <v>219</v>
      </c>
      <c r="F22" s="48"/>
      <c r="G22" s="47" t="s">
        <v>55</v>
      </c>
      <c r="H22" s="10"/>
      <c r="I22" s="8" t="s">
        <v>56</v>
      </c>
      <c r="J22" s="206"/>
      <c r="K22" s="201"/>
      <c r="L22" s="206"/>
      <c r="M22" s="206"/>
      <c r="N22" s="212"/>
      <c r="P22" s="212"/>
      <c r="Q22" s="206"/>
    </row>
    <row r="23" spans="1:17" s="198" customFormat="1" ht="12.75">
      <c r="A23" s="10" t="s">
        <v>57</v>
      </c>
      <c r="B23" s="205"/>
      <c r="C23" s="63">
        <v>42910</v>
      </c>
      <c r="D23" s="51"/>
      <c r="E23" s="63">
        <v>42910</v>
      </c>
      <c r="F23" s="51"/>
      <c r="G23" s="63">
        <v>42910</v>
      </c>
      <c r="H23" s="51"/>
      <c r="I23" s="63">
        <v>42910</v>
      </c>
      <c r="J23" s="208"/>
      <c r="K23" s="201"/>
      <c r="L23" s="206"/>
      <c r="M23" s="206"/>
      <c r="N23" s="212"/>
      <c r="P23" s="212"/>
      <c r="Q23" s="206"/>
    </row>
    <row r="24" spans="1:17" s="198" customFormat="1" ht="12.75">
      <c r="A24" s="10" t="s">
        <v>53</v>
      </c>
      <c r="B24" s="205"/>
      <c r="C24" s="64" t="s">
        <v>10</v>
      </c>
      <c r="D24" s="12"/>
      <c r="E24" s="64" t="s">
        <v>10</v>
      </c>
      <c r="F24" s="12"/>
      <c r="G24" s="64" t="s">
        <v>10</v>
      </c>
      <c r="H24" s="12"/>
      <c r="I24" s="64" t="s">
        <v>10</v>
      </c>
      <c r="K24" s="211"/>
      <c r="L24" s="206"/>
      <c r="M24" s="206"/>
      <c r="N24" s="212"/>
      <c r="P24" s="212"/>
      <c r="Q24" s="206"/>
    </row>
    <row r="25" spans="1:17" s="198" customFormat="1" ht="13.5" thickBot="1">
      <c r="A25" s="10"/>
      <c r="B25" s="205"/>
      <c r="C25" s="227"/>
      <c r="E25" s="227"/>
      <c r="G25" s="226"/>
      <c r="I25" s="227"/>
      <c r="K25" s="211"/>
      <c r="L25" s="206"/>
      <c r="M25" s="206"/>
      <c r="N25" s="212"/>
      <c r="P25" s="212"/>
      <c r="Q25" s="206"/>
    </row>
    <row r="26" spans="1:17" s="198" customFormat="1" ht="13.5" thickBot="1">
      <c r="A26" s="10"/>
      <c r="B26" s="205"/>
      <c r="C26" s="47" t="s">
        <v>221</v>
      </c>
      <c r="D26" s="48"/>
      <c r="E26" s="8" t="s">
        <v>218</v>
      </c>
      <c r="F26" s="48"/>
      <c r="G26" s="8" t="s">
        <v>58</v>
      </c>
      <c r="H26" s="10"/>
      <c r="I26" s="8" t="s">
        <v>59</v>
      </c>
      <c r="J26" s="206"/>
      <c r="K26" s="211"/>
      <c r="L26" s="206"/>
      <c r="M26" s="206"/>
      <c r="N26" s="212"/>
      <c r="P26" s="212"/>
      <c r="Q26" s="206"/>
    </row>
    <row r="27" spans="1:17" s="198" customFormat="1" ht="12.75">
      <c r="A27" s="10" t="s">
        <v>57</v>
      </c>
      <c r="B27" s="205"/>
      <c r="C27" s="49">
        <v>42931</v>
      </c>
      <c r="D27" s="51"/>
      <c r="E27" s="49">
        <v>42931</v>
      </c>
      <c r="F27" s="51"/>
      <c r="G27" s="49">
        <v>42931</v>
      </c>
      <c r="H27" s="51"/>
      <c r="I27" s="49">
        <v>42931</v>
      </c>
      <c r="J27" s="208"/>
      <c r="K27" s="211"/>
      <c r="L27" s="206"/>
      <c r="M27" s="206"/>
      <c r="N27" s="212"/>
      <c r="P27" s="212"/>
      <c r="Q27" s="206"/>
    </row>
    <row r="28" spans="1:17" s="198" customFormat="1" ht="12.75">
      <c r="A28" s="10" t="s">
        <v>54</v>
      </c>
      <c r="B28" s="205"/>
      <c r="C28" s="52" t="s">
        <v>10</v>
      </c>
      <c r="D28" s="12"/>
      <c r="E28" s="52" t="s">
        <v>10</v>
      </c>
      <c r="F28" s="12"/>
      <c r="G28" s="52" t="s">
        <v>10</v>
      </c>
      <c r="H28" s="12"/>
      <c r="I28" s="52" t="s">
        <v>10</v>
      </c>
      <c r="K28" s="211"/>
      <c r="L28" s="206"/>
      <c r="M28" s="206"/>
      <c r="N28" s="212"/>
      <c r="P28" s="212"/>
      <c r="Q28" s="206"/>
    </row>
    <row r="29" spans="1:17" s="198" customFormat="1" ht="13.5" thickBot="1">
      <c r="A29" s="10"/>
      <c r="B29" s="205"/>
      <c r="C29" s="228"/>
      <c r="E29" s="228"/>
      <c r="G29" s="228"/>
      <c r="I29" s="228"/>
      <c r="K29" s="211"/>
      <c r="L29" s="206"/>
      <c r="M29" s="206"/>
      <c r="N29" s="212"/>
      <c r="P29" s="212"/>
      <c r="Q29" s="206"/>
    </row>
    <row r="30" spans="1:17" s="198" customFormat="1" ht="12.75">
      <c r="A30" s="10"/>
      <c r="B30" s="205"/>
      <c r="C30" s="210"/>
      <c r="E30" s="211"/>
      <c r="G30" s="211"/>
      <c r="I30" s="211"/>
      <c r="K30" s="211"/>
      <c r="L30" s="206"/>
      <c r="M30" s="206"/>
      <c r="N30" s="212"/>
      <c r="P30" s="212"/>
      <c r="Q30" s="206"/>
    </row>
    <row r="31" spans="1:16" s="200" customFormat="1" ht="13.5" thickBot="1">
      <c r="A31" s="8" t="s">
        <v>60</v>
      </c>
      <c r="B31" s="212"/>
      <c r="C31" s="11" t="s">
        <v>61</v>
      </c>
      <c r="E31" s="212"/>
      <c r="F31" s="198"/>
      <c r="H31" s="212"/>
      <c r="I31" s="201"/>
      <c r="K31" s="212"/>
      <c r="L31" s="206"/>
      <c r="N31" s="212"/>
      <c r="O31" s="206"/>
      <c r="P31" s="212"/>
    </row>
    <row r="32" spans="1:17" s="195" customFormat="1" ht="12.75">
      <c r="A32" s="14"/>
      <c r="B32" s="199"/>
      <c r="C32" s="3" t="s">
        <v>236</v>
      </c>
      <c r="D32" s="200"/>
      <c r="E32" s="199"/>
      <c r="G32" s="200"/>
      <c r="H32" s="199"/>
      <c r="J32" s="200"/>
      <c r="K32" s="213" t="s">
        <v>62</v>
      </c>
      <c r="M32" s="200"/>
      <c r="N32" s="199"/>
      <c r="P32" s="199"/>
      <c r="Q32" s="214"/>
    </row>
    <row r="33" spans="1:17" s="195" customFormat="1" ht="12.75">
      <c r="A33" s="14" t="s">
        <v>64</v>
      </c>
      <c r="B33" s="199"/>
      <c r="C33" s="3" t="s">
        <v>65</v>
      </c>
      <c r="D33" s="200"/>
      <c r="E33" s="199"/>
      <c r="G33" s="200"/>
      <c r="H33" s="199"/>
      <c r="J33" s="200"/>
      <c r="K33" s="215" t="s">
        <v>63</v>
      </c>
      <c r="M33" s="200"/>
      <c r="N33" s="199"/>
      <c r="P33" s="199"/>
      <c r="Q33" s="214"/>
    </row>
    <row r="34" spans="1:17" s="195" customFormat="1" ht="13.5" thickBot="1">
      <c r="A34" s="14" t="s">
        <v>66</v>
      </c>
      <c r="B34" s="199"/>
      <c r="C34" s="3" t="s">
        <v>67</v>
      </c>
      <c r="D34" s="200"/>
      <c r="E34" s="199"/>
      <c r="G34" s="200"/>
      <c r="H34" s="199"/>
      <c r="J34" s="200"/>
      <c r="K34" s="216" t="s">
        <v>211</v>
      </c>
      <c r="M34" s="200"/>
      <c r="N34" s="199"/>
      <c r="P34" s="199"/>
      <c r="Q34" s="214"/>
    </row>
    <row r="35" spans="1:17" s="195" customFormat="1" ht="12.75">
      <c r="A35" s="14" t="s">
        <v>68</v>
      </c>
      <c r="B35" s="199"/>
      <c r="C35" s="3" t="s">
        <v>69</v>
      </c>
      <c r="D35" s="200"/>
      <c r="E35" s="199"/>
      <c r="G35" s="200"/>
      <c r="H35" s="199"/>
      <c r="J35" s="200"/>
      <c r="K35" s="199"/>
      <c r="M35" s="200"/>
      <c r="N35" s="199"/>
      <c r="P35" s="199"/>
      <c r="Q35" s="214"/>
    </row>
    <row r="36" spans="1:17" s="195" customFormat="1" ht="12.75">
      <c r="A36" s="14" t="s">
        <v>70</v>
      </c>
      <c r="B36" s="199"/>
      <c r="C36" s="3" t="s">
        <v>237</v>
      </c>
      <c r="D36" s="200"/>
      <c r="E36" s="199"/>
      <c r="G36" s="200"/>
      <c r="H36" s="199"/>
      <c r="J36" s="200"/>
      <c r="K36" s="199"/>
      <c r="M36" s="200"/>
      <c r="N36" s="199"/>
      <c r="P36" s="199"/>
      <c r="Q36" s="214"/>
    </row>
    <row r="37" spans="1:17" s="195" customFormat="1" ht="12.75">
      <c r="A37" s="199"/>
      <c r="B37" s="199"/>
      <c r="C37" s="3" t="s">
        <v>71</v>
      </c>
      <c r="D37" s="200"/>
      <c r="E37" s="199"/>
      <c r="G37" s="200"/>
      <c r="H37" s="199"/>
      <c r="J37" s="200"/>
      <c r="K37" s="199"/>
      <c r="L37" s="197"/>
      <c r="M37" s="200"/>
      <c r="N37" s="199"/>
      <c r="P37" s="199"/>
      <c r="Q37" s="217"/>
    </row>
    <row r="38" spans="1:2" ht="12.75">
      <c r="A38" s="218"/>
      <c r="B38" s="218"/>
    </row>
    <row r="39" spans="1:16" s="3" customFormat="1" ht="15.75">
      <c r="A39" s="54" t="s">
        <v>223</v>
      </c>
      <c r="B39" s="19"/>
      <c r="C39" s="55"/>
      <c r="D39" s="55"/>
      <c r="E39" s="19"/>
      <c r="F39" s="18"/>
      <c r="G39" s="55"/>
      <c r="H39" s="19"/>
      <c r="I39" s="18"/>
      <c r="J39" s="55"/>
      <c r="K39" s="344"/>
      <c r="L39" s="345"/>
      <c r="M39" s="348"/>
      <c r="N39" s="14"/>
      <c r="P39" s="14"/>
    </row>
    <row r="40" spans="1:16" s="3" customFormat="1" ht="15.75">
      <c r="A40" s="54" t="s">
        <v>75</v>
      </c>
      <c r="B40" s="19"/>
      <c r="C40" s="55"/>
      <c r="D40" s="55"/>
      <c r="E40" s="19"/>
      <c r="F40" s="18"/>
      <c r="G40" s="55"/>
      <c r="H40" s="19"/>
      <c r="I40" s="18"/>
      <c r="J40" s="55"/>
      <c r="K40" s="344"/>
      <c r="L40" s="345"/>
      <c r="M40" s="348"/>
      <c r="N40" s="14"/>
      <c r="P40" s="14"/>
    </row>
    <row r="41" spans="1:16" s="5" customFormat="1" ht="15.75">
      <c r="A41" s="9" t="s">
        <v>72</v>
      </c>
      <c r="B41" s="4"/>
      <c r="C41" s="20"/>
      <c r="D41" s="57"/>
      <c r="E41" s="4"/>
      <c r="G41" s="57"/>
      <c r="H41" s="4"/>
      <c r="J41" s="57"/>
      <c r="K41" s="4"/>
      <c r="M41" s="57"/>
      <c r="P41" s="14"/>
    </row>
    <row r="42" spans="1:16" s="5" customFormat="1" ht="15.75">
      <c r="A42" s="58"/>
      <c r="B42" s="4"/>
      <c r="C42" s="20"/>
      <c r="D42" s="56"/>
      <c r="E42" s="4"/>
      <c r="G42" s="56"/>
      <c r="H42" s="4"/>
      <c r="J42" s="56"/>
      <c r="K42" s="4"/>
      <c r="M42" s="56"/>
      <c r="N42" s="14"/>
      <c r="P42" s="14"/>
    </row>
    <row r="43" spans="1:16" s="5" customFormat="1" ht="15.75">
      <c r="A43" s="59" t="s">
        <v>216</v>
      </c>
      <c r="B43" s="60"/>
      <c r="C43" s="61" t="s">
        <v>217</v>
      </c>
      <c r="D43" s="61"/>
      <c r="E43" s="60"/>
      <c r="F43" s="62"/>
      <c r="G43" s="61"/>
      <c r="H43" s="4"/>
      <c r="J43" s="57"/>
      <c r="M43" s="57"/>
      <c r="N43" s="14"/>
      <c r="P43" s="14"/>
    </row>
    <row r="46" ht="12.75">
      <c r="C46" s="5" t="s">
        <v>73</v>
      </c>
    </row>
    <row r="47" spans="1:5" ht="12.75">
      <c r="A47" s="4" t="s">
        <v>52</v>
      </c>
      <c r="C47" s="87">
        <v>42140</v>
      </c>
      <c r="E47" s="12"/>
    </row>
    <row r="48" spans="1:7" ht="15">
      <c r="A48" s="196" t="s">
        <v>57</v>
      </c>
      <c r="C48" s="222">
        <v>42169</v>
      </c>
      <c r="F48" s="219"/>
      <c r="G48" s="220"/>
    </row>
    <row r="49" spans="3:7" ht="15">
      <c r="C49" s="197" t="s">
        <v>38</v>
      </c>
      <c r="F49" s="219"/>
      <c r="G49" s="220"/>
    </row>
    <row r="52" spans="4:7" ht="12.75">
      <c r="D52" s="197"/>
      <c r="E52" s="197"/>
      <c r="G52" s="197"/>
    </row>
    <row r="53" spans="4:7" ht="12.75">
      <c r="D53" s="197"/>
      <c r="E53" s="197"/>
      <c r="G53" s="197"/>
    </row>
    <row r="54" spans="4:7" ht="12.75">
      <c r="D54" s="197"/>
      <c r="E54" s="197"/>
      <c r="G54" s="197"/>
    </row>
    <row r="57" spans="3:5" ht="12.75">
      <c r="C57" s="201"/>
      <c r="D57" s="201"/>
      <c r="E57" s="201"/>
    </row>
  </sheetData>
  <sheetProtection/>
  <mergeCells count="1">
    <mergeCell ref="B9:I10"/>
  </mergeCells>
  <printOptions/>
  <pageMargins left="0.35433070866141736" right="0.15748031496062992" top="0.5511811023622047" bottom="0.2362204724409449" header="0.2755905511811024" footer="0.5118110236220472"/>
  <pageSetup horizontalDpi="600" verticalDpi="600" orientation="landscape" paperSize="9" scale="95" r:id="rId1"/>
  <headerFooter alignWithMargins="0">
    <oddHeader>&amp;C&amp;"Arial,Fett"&amp;14U12 - STB-Feldsaison 2017</oddHeader>
  </headerFooter>
</worksheet>
</file>

<file path=xl/worksheets/sheet3.xml><?xml version="1.0" encoding="utf-8"?>
<worksheet xmlns="http://schemas.openxmlformats.org/spreadsheetml/2006/main" xmlns:r="http://schemas.openxmlformats.org/officeDocument/2006/relationships">
  <sheetPr codeName="Tabelle11">
    <tabColor rgb="FF00FF00"/>
  </sheetPr>
  <dimension ref="A1:AG83"/>
  <sheetViews>
    <sheetView workbookViewId="0" topLeftCell="A10">
      <selection activeCell="R37" sqref="R37"/>
    </sheetView>
  </sheetViews>
  <sheetFormatPr defaultColWidth="11.421875" defaultRowHeight="12.75"/>
  <cols>
    <col min="1" max="1" width="16.7109375" style="0" bestFit="1" customWidth="1"/>
    <col min="2" max="2" width="4.57421875" style="0" customWidth="1"/>
    <col min="3" max="3" width="18.7109375" style="0" customWidth="1"/>
    <col min="4" max="4" width="2.28125" style="16" customWidth="1"/>
    <col min="5" max="14" width="2.28125" style="0" customWidth="1"/>
    <col min="15" max="15" width="18.8515625" style="0" customWidth="1"/>
    <col min="16" max="16" width="4.00390625" style="2" customWidth="1"/>
    <col min="17" max="17" width="1.421875" style="2" customWidth="1"/>
    <col min="18" max="18" width="4.00390625" style="2" customWidth="1"/>
    <col min="19" max="19" width="1.7109375" style="2" hidden="1" customWidth="1"/>
    <col min="20" max="20" width="4.00390625" style="2" hidden="1" customWidth="1"/>
    <col min="21" max="21" width="1.421875" style="2" hidden="1" customWidth="1"/>
    <col min="22" max="22" width="4.00390625" style="2" hidden="1" customWidth="1"/>
    <col min="23" max="23" width="1.7109375" style="2" customWidth="1"/>
    <col min="24" max="24" width="4.140625" style="2" customWidth="1"/>
    <col min="25" max="25" width="0.85546875" style="2" customWidth="1"/>
    <col min="26" max="26" width="4.140625" style="2" customWidth="1"/>
    <col min="27" max="27" width="1.7109375" style="2" customWidth="1"/>
    <col min="28" max="28" width="4.140625" style="2" customWidth="1"/>
    <col min="29" max="29" width="0.85546875" style="2" customWidth="1"/>
    <col min="30" max="30" width="4.140625" style="2" customWidth="1"/>
  </cols>
  <sheetData>
    <row r="1" spans="1:30" s="7" customFormat="1" ht="12.75">
      <c r="A1" s="34" t="s">
        <v>7</v>
      </c>
      <c r="B1" s="34"/>
      <c r="C1" s="355">
        <f>Spielplan!$C$12</f>
        <v>42868</v>
      </c>
      <c r="D1" s="356"/>
      <c r="E1" s="356"/>
      <c r="F1" s="356"/>
      <c r="G1" s="356"/>
      <c r="H1" s="356"/>
      <c r="I1" s="356"/>
      <c r="J1" s="356"/>
      <c r="K1" s="356"/>
      <c r="L1" s="356"/>
      <c r="M1" s="356"/>
      <c r="N1" s="356"/>
      <c r="P1" s="14"/>
      <c r="Q1" s="14"/>
      <c r="R1" s="14"/>
      <c r="S1" s="14"/>
      <c r="T1" s="14"/>
      <c r="U1" s="14"/>
      <c r="V1" s="14"/>
      <c r="W1" s="14"/>
      <c r="X1" s="14"/>
      <c r="Y1" s="14"/>
      <c r="Z1" s="14"/>
      <c r="AA1" s="14"/>
      <c r="AB1" s="14"/>
      <c r="AC1" s="14"/>
      <c r="AD1" s="14"/>
    </row>
    <row r="2" spans="1:30" s="7" customFormat="1" ht="12.75">
      <c r="A2" s="34" t="s">
        <v>109</v>
      </c>
      <c r="B2" s="34"/>
      <c r="C2" s="355" t="str">
        <f>Spielplan!$C$14</f>
        <v>TSV Westerstetten</v>
      </c>
      <c r="D2" s="356"/>
      <c r="E2" s="356"/>
      <c r="F2" s="356"/>
      <c r="G2" s="356"/>
      <c r="H2" s="356"/>
      <c r="I2" s="356"/>
      <c r="J2" s="356"/>
      <c r="K2" s="356"/>
      <c r="L2" s="356"/>
      <c r="M2" s="356"/>
      <c r="N2" s="356"/>
      <c r="P2" s="14"/>
      <c r="Q2" s="14"/>
      <c r="R2" s="14"/>
      <c r="S2" s="14"/>
      <c r="T2" s="14"/>
      <c r="U2" s="14"/>
      <c r="V2" s="14"/>
      <c r="W2" s="14"/>
      <c r="X2" s="14"/>
      <c r="Y2" s="14"/>
      <c r="Z2" s="14"/>
      <c r="AA2" s="14"/>
      <c r="AB2" s="14"/>
      <c r="AC2" s="14"/>
      <c r="AD2" s="14"/>
    </row>
    <row r="3" spans="1:30" s="7" customFormat="1" ht="12.75">
      <c r="A3" s="34" t="s">
        <v>8</v>
      </c>
      <c r="B3" s="34"/>
      <c r="C3" s="35" t="s">
        <v>225</v>
      </c>
      <c r="D3" s="1"/>
      <c r="E3" s="1"/>
      <c r="F3" s="1"/>
      <c r="G3" s="1"/>
      <c r="H3" s="1"/>
      <c r="I3" s="1"/>
      <c r="J3" s="1"/>
      <c r="K3" s="1"/>
      <c r="L3" s="1"/>
      <c r="M3" s="1"/>
      <c r="N3" s="1"/>
      <c r="P3" s="14"/>
      <c r="Q3" s="14"/>
      <c r="R3" s="14"/>
      <c r="S3" s="14"/>
      <c r="T3" s="14"/>
      <c r="U3" s="14"/>
      <c r="V3" s="14"/>
      <c r="W3" s="14"/>
      <c r="X3" s="14"/>
      <c r="Y3" s="14"/>
      <c r="Z3" s="14"/>
      <c r="AA3" s="14"/>
      <c r="AB3" s="14"/>
      <c r="AC3" s="14"/>
      <c r="AD3" s="14"/>
    </row>
    <row r="4" spans="1:30" s="7" customFormat="1" ht="12.75">
      <c r="A4" s="34" t="s">
        <v>40</v>
      </c>
      <c r="B4" s="34"/>
      <c r="C4" s="355" t="s">
        <v>226</v>
      </c>
      <c r="D4" s="356"/>
      <c r="E4" s="356"/>
      <c r="F4" s="356"/>
      <c r="G4" s="356"/>
      <c r="H4" s="356"/>
      <c r="I4" s="356"/>
      <c r="J4" s="356"/>
      <c r="K4" s="356"/>
      <c r="L4" s="356"/>
      <c r="M4" s="356"/>
      <c r="N4" s="356"/>
      <c r="P4" s="14"/>
      <c r="Q4" s="14"/>
      <c r="R4" s="14"/>
      <c r="S4" s="14"/>
      <c r="T4" s="14"/>
      <c r="U4" s="14"/>
      <c r="V4" s="14"/>
      <c r="W4" s="14"/>
      <c r="X4" s="14"/>
      <c r="Y4" s="14"/>
      <c r="Z4" s="14"/>
      <c r="AA4" s="14"/>
      <c r="AB4" s="14"/>
      <c r="AC4" s="14"/>
      <c r="AD4" s="14"/>
    </row>
    <row r="5" spans="1:30" s="7" customFormat="1" ht="12.75">
      <c r="A5" s="34" t="s">
        <v>9</v>
      </c>
      <c r="B5" s="34"/>
      <c r="C5" s="355" t="str">
        <f>Spielplan!$C$13</f>
        <v>10 Uhr</v>
      </c>
      <c r="D5" s="356"/>
      <c r="E5" s="356"/>
      <c r="F5" s="356"/>
      <c r="G5" s="356"/>
      <c r="H5" s="356"/>
      <c r="I5" s="356"/>
      <c r="J5" s="356"/>
      <c r="K5" s="356"/>
      <c r="L5" s="356"/>
      <c r="M5" s="356"/>
      <c r="N5" s="356"/>
      <c r="P5" s="14"/>
      <c r="Q5" s="14"/>
      <c r="R5" s="14"/>
      <c r="S5" s="14"/>
      <c r="T5" s="14"/>
      <c r="U5" s="14"/>
      <c r="V5" s="14"/>
      <c r="W5" s="14"/>
      <c r="X5" s="14"/>
      <c r="Y5" s="14"/>
      <c r="Z5" s="14"/>
      <c r="AA5" s="14"/>
      <c r="AB5" s="14"/>
      <c r="AC5" s="14"/>
      <c r="AD5" s="14"/>
    </row>
    <row r="6" spans="1:30" s="7" customFormat="1" ht="12.75">
      <c r="A6" s="34" t="s">
        <v>41</v>
      </c>
      <c r="B6" s="34"/>
      <c r="C6" s="7" t="s">
        <v>126</v>
      </c>
      <c r="D6" s="38"/>
      <c r="P6" s="14"/>
      <c r="Q6" s="14"/>
      <c r="R6" s="14"/>
      <c r="S6" s="14"/>
      <c r="T6" s="14"/>
      <c r="U6" s="14"/>
      <c r="V6" s="14"/>
      <c r="W6" s="14"/>
      <c r="X6" s="14"/>
      <c r="Y6" s="14"/>
      <c r="Z6" s="14"/>
      <c r="AA6" s="14"/>
      <c r="AB6" s="14"/>
      <c r="AC6" s="14"/>
      <c r="AD6" s="14"/>
    </row>
    <row r="7" spans="1:30" s="7" customFormat="1" ht="12.75">
      <c r="A7" s="34" t="s">
        <v>42</v>
      </c>
      <c r="B7" s="34"/>
      <c r="C7" s="7" t="str">
        <f>Spielplan!$C$2</f>
        <v>Vorrunde Gruppe A</v>
      </c>
      <c r="D7" s="38"/>
      <c r="P7" s="14"/>
      <c r="Q7" s="14"/>
      <c r="R7" s="14"/>
      <c r="S7" s="14"/>
      <c r="T7" s="14"/>
      <c r="U7" s="14"/>
      <c r="V7" s="14"/>
      <c r="W7" s="14"/>
      <c r="X7" s="14"/>
      <c r="Y7" s="14"/>
      <c r="Z7" s="14"/>
      <c r="AA7" s="14"/>
      <c r="AB7" s="14"/>
      <c r="AC7" s="14"/>
      <c r="AD7" s="14"/>
    </row>
    <row r="8" spans="1:30" s="7" customFormat="1" ht="12.75">
      <c r="A8" s="34" t="s">
        <v>43</v>
      </c>
      <c r="B8" s="34"/>
      <c r="D8" s="38"/>
      <c r="P8" s="14"/>
      <c r="Q8" s="14"/>
      <c r="R8" s="14"/>
      <c r="S8" s="14"/>
      <c r="T8" s="14"/>
      <c r="U8" s="14"/>
      <c r="V8" s="14"/>
      <c r="W8" s="14"/>
      <c r="X8" s="14"/>
      <c r="Y8" s="14"/>
      <c r="Z8" s="14"/>
      <c r="AA8" s="14"/>
      <c r="AB8" s="14"/>
      <c r="AC8" s="14"/>
      <c r="AD8" s="14"/>
    </row>
    <row r="9" spans="1:30" s="7" customFormat="1" ht="12.75">
      <c r="A9" s="34" t="s">
        <v>12</v>
      </c>
      <c r="B9" s="34"/>
      <c r="C9" s="12" t="str">
        <f>Spielplan!C3</f>
        <v>TSV Malmsheim</v>
      </c>
      <c r="D9" s="38"/>
      <c r="P9" s="14"/>
      <c r="Q9" s="14"/>
      <c r="R9" s="14"/>
      <c r="S9" s="14"/>
      <c r="T9" s="14"/>
      <c r="U9" s="14"/>
      <c r="V9" s="14"/>
      <c r="W9" s="14"/>
      <c r="X9" s="14"/>
      <c r="Y9" s="14"/>
      <c r="Z9" s="14"/>
      <c r="AA9" s="14"/>
      <c r="AB9" s="14"/>
      <c r="AC9" s="14"/>
      <c r="AD9" s="14"/>
    </row>
    <row r="10" spans="1:30" s="7" customFormat="1" ht="12.75">
      <c r="A10" s="34"/>
      <c r="B10" s="34"/>
      <c r="C10" s="12" t="str">
        <f>Spielplan!C4</f>
        <v>TSV Grafenau</v>
      </c>
      <c r="D10" s="38"/>
      <c r="P10" s="14"/>
      <c r="Q10" s="14"/>
      <c r="R10" s="14"/>
      <c r="S10" s="14"/>
      <c r="T10" s="14"/>
      <c r="U10" s="14"/>
      <c r="V10" s="14"/>
      <c r="W10" s="14"/>
      <c r="X10" s="14"/>
      <c r="Y10" s="14"/>
      <c r="Z10" s="14"/>
      <c r="AA10" s="14"/>
      <c r="AB10" s="14"/>
      <c r="AC10" s="14"/>
      <c r="AD10" s="14"/>
    </row>
    <row r="11" spans="1:30" s="7" customFormat="1" ht="12.75">
      <c r="A11" s="34"/>
      <c r="B11" s="34"/>
      <c r="C11" s="12" t="str">
        <f>Spielplan!C5</f>
        <v>TSV Adelmannsfelden</v>
      </c>
      <c r="D11" s="38"/>
      <c r="P11" s="14"/>
      <c r="Q11" s="14"/>
      <c r="R11" s="14"/>
      <c r="S11" s="14"/>
      <c r="T11" s="14"/>
      <c r="U11" s="14"/>
      <c r="V11" s="14"/>
      <c r="W11" s="14"/>
      <c r="X11" s="14"/>
      <c r="Y11" s="14"/>
      <c r="Z11" s="14"/>
      <c r="AA11" s="14"/>
      <c r="AB11" s="14"/>
      <c r="AC11" s="14"/>
      <c r="AD11" s="14"/>
    </row>
    <row r="12" spans="1:30" s="7" customFormat="1" ht="12.75">
      <c r="A12" s="34"/>
      <c r="B12" s="34"/>
      <c r="C12" s="12" t="str">
        <f>Spielplan!C6</f>
        <v>TSV Westerstetten</v>
      </c>
      <c r="D12" s="38"/>
      <c r="P12" s="14"/>
      <c r="Q12" s="14"/>
      <c r="R12" s="14"/>
      <c r="S12" s="4"/>
      <c r="T12" s="14"/>
      <c r="U12" s="14"/>
      <c r="V12" s="14"/>
      <c r="W12" s="4"/>
      <c r="X12" s="4"/>
      <c r="Y12" s="2"/>
      <c r="Z12" s="4"/>
      <c r="AA12" s="4"/>
      <c r="AB12" s="4"/>
      <c r="AC12" s="2"/>
      <c r="AD12" s="4"/>
    </row>
    <row r="13" spans="1:30" s="7" customFormat="1" ht="12.75">
      <c r="A13" s="34"/>
      <c r="B13" s="34"/>
      <c r="C13" s="12" t="str">
        <f>Spielplan!C7</f>
        <v>TSV Gärtringen</v>
      </c>
      <c r="D13" s="38"/>
      <c r="P13" s="14"/>
      <c r="Q13" s="14"/>
      <c r="R13" s="14"/>
      <c r="S13" s="4"/>
      <c r="T13" s="14"/>
      <c r="U13" s="14"/>
      <c r="V13" s="14"/>
      <c r="W13" s="4"/>
      <c r="X13" s="4"/>
      <c r="Y13" s="2"/>
      <c r="Z13" s="4"/>
      <c r="AA13" s="4"/>
      <c r="AB13" s="4"/>
      <c r="AC13" s="2"/>
      <c r="AD13" s="4"/>
    </row>
    <row r="14" spans="1:30" s="3" customFormat="1" ht="12.75">
      <c r="A14" s="353" t="s">
        <v>227</v>
      </c>
      <c r="B14" s="36"/>
      <c r="C14" s="9"/>
      <c r="D14" s="39"/>
      <c r="E14" s="14"/>
      <c r="F14" s="14"/>
      <c r="G14" s="14"/>
      <c r="H14" s="14"/>
      <c r="I14" s="14"/>
      <c r="J14" s="14"/>
      <c r="K14" s="14"/>
      <c r="L14" s="14"/>
      <c r="M14" s="14"/>
      <c r="N14" s="14"/>
      <c r="O14" s="14"/>
      <c r="P14" s="14"/>
      <c r="Q14" s="14"/>
      <c r="R14" s="14"/>
      <c r="S14" s="4"/>
      <c r="T14" s="14"/>
      <c r="U14" s="14"/>
      <c r="V14" s="14"/>
      <c r="W14" s="4"/>
      <c r="X14" s="4"/>
      <c r="Y14" s="2"/>
      <c r="Z14" s="4"/>
      <c r="AA14" s="4"/>
      <c r="AB14" s="4"/>
      <c r="AC14" s="2"/>
      <c r="AD14" s="4"/>
    </row>
    <row r="15" spans="1:30" s="3" customFormat="1" ht="12.75">
      <c r="A15" s="37" t="s">
        <v>0</v>
      </c>
      <c r="B15" s="37" t="s">
        <v>99</v>
      </c>
      <c r="C15" s="14" t="s">
        <v>1</v>
      </c>
      <c r="D15" s="39"/>
      <c r="E15" s="7" t="s">
        <v>2</v>
      </c>
      <c r="F15" s="14"/>
      <c r="G15" s="14"/>
      <c r="H15" s="14"/>
      <c r="I15" s="14"/>
      <c r="J15" s="14"/>
      <c r="K15" s="14"/>
      <c r="L15" s="14"/>
      <c r="M15" s="14"/>
      <c r="N15" s="14"/>
      <c r="O15" s="14" t="s">
        <v>3</v>
      </c>
      <c r="P15" s="2"/>
      <c r="Q15" s="14" t="s">
        <v>124</v>
      </c>
      <c r="R15" s="14"/>
      <c r="S15" s="4"/>
      <c r="T15" s="2"/>
      <c r="U15" s="14" t="s">
        <v>125</v>
      </c>
      <c r="V15" s="14"/>
      <c r="W15" s="4"/>
      <c r="X15" s="14"/>
      <c r="Y15" s="14" t="s">
        <v>125</v>
      </c>
      <c r="Z15" s="14"/>
      <c r="AA15" s="4"/>
      <c r="AB15" s="14"/>
      <c r="AC15" s="14" t="s">
        <v>4</v>
      </c>
      <c r="AD15" s="14"/>
    </row>
    <row r="16" spans="1:30" s="3" customFormat="1" ht="12.75">
      <c r="A16" s="36"/>
      <c r="B16" s="36"/>
      <c r="C16" s="14"/>
      <c r="D16" s="39"/>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row>
    <row r="17" spans="1:30" s="5" customFormat="1" ht="12.75">
      <c r="A17" s="36" t="str">
        <f>T(C5)</f>
        <v>10 Uhr</v>
      </c>
      <c r="B17" s="65">
        <v>1</v>
      </c>
      <c r="C17" s="9" t="str">
        <f>T($C$9)</f>
        <v>TSV Malmsheim</v>
      </c>
      <c r="D17" s="15" t="s">
        <v>18</v>
      </c>
      <c r="E17" s="9" t="str">
        <f>T($C$10)</f>
        <v>TSV Grafenau</v>
      </c>
      <c r="F17" s="9"/>
      <c r="G17" s="9"/>
      <c r="H17" s="9"/>
      <c r="I17" s="9"/>
      <c r="J17" s="9"/>
      <c r="K17" s="9"/>
      <c r="L17" s="9"/>
      <c r="M17" s="9"/>
      <c r="N17" s="9"/>
      <c r="O17" s="9" t="str">
        <f>T($C$13)</f>
        <v>TSV Gärtringen</v>
      </c>
      <c r="P17" s="4"/>
      <c r="Q17" s="4" t="s">
        <v>5</v>
      </c>
      <c r="R17" s="4"/>
      <c r="S17" s="4"/>
      <c r="T17" s="4"/>
      <c r="U17" s="4" t="s">
        <v>5</v>
      </c>
      <c r="V17" s="4"/>
      <c r="W17" s="4"/>
      <c r="X17" s="4">
        <f>IF(P17="","",IF(P17=R17,"1",IF(P17&gt;R17,"2","0")))</f>
      </c>
      <c r="Y17" s="2" t="s">
        <v>5</v>
      </c>
      <c r="Z17" s="4">
        <f>IF(R17="","",IF(P17=R17,"1",IF(P17&lt;R17,"2","0")))</f>
      </c>
      <c r="AA17" s="4"/>
      <c r="AB17" s="4">
        <f>IF(T17="","",IF(T17=V17,"1",IF(T17&gt;V17,"2","0")))</f>
      </c>
      <c r="AC17" s="2" t="s">
        <v>5</v>
      </c>
      <c r="AD17" s="4">
        <f>IF(V17="","",IF(T17=V17,"1",IF(T17&lt;V17,"2","0")))</f>
      </c>
    </row>
    <row r="18" spans="1:30" s="5" customFormat="1" ht="12.75">
      <c r="A18" s="36"/>
      <c r="B18" s="65">
        <v>2</v>
      </c>
      <c r="C18" s="9" t="str">
        <f>T($C$11)</f>
        <v>TSV Adelmannsfelden</v>
      </c>
      <c r="D18" s="15" t="s">
        <v>18</v>
      </c>
      <c r="E18" s="9" t="str">
        <f>T($C$12)</f>
        <v>TSV Westerstetten</v>
      </c>
      <c r="F18" s="9"/>
      <c r="G18" s="9"/>
      <c r="H18" s="9"/>
      <c r="I18" s="9"/>
      <c r="J18" s="9"/>
      <c r="K18" s="9"/>
      <c r="L18" s="9"/>
      <c r="M18" s="9"/>
      <c r="N18" s="9"/>
      <c r="O18" s="9" t="str">
        <f>T($C$13)</f>
        <v>TSV Gärtringen</v>
      </c>
      <c r="P18" s="4"/>
      <c r="Q18" s="4" t="s">
        <v>5</v>
      </c>
      <c r="R18" s="4"/>
      <c r="S18" s="4"/>
      <c r="T18" s="4"/>
      <c r="U18" s="4" t="s">
        <v>5</v>
      </c>
      <c r="V18" s="4"/>
      <c r="W18" s="4"/>
      <c r="X18" s="4">
        <f>IF(P18="","",IF(P18=R18,"1",IF(P18&gt;R18,"2","0")))</f>
      </c>
      <c r="Y18" s="2" t="s">
        <v>5</v>
      </c>
      <c r="Z18" s="4">
        <f>IF(R18="","",IF(P18=R18,"1",IF(P18&lt;R18,"2","0")))</f>
      </c>
      <c r="AA18" s="4"/>
      <c r="AB18" s="4">
        <f>IF(T18="","",IF(T18=V18,"1",IF(T18&gt;V18,"2","0")))</f>
      </c>
      <c r="AC18" s="2" t="s">
        <v>5</v>
      </c>
      <c r="AD18" s="4">
        <f>IF(V18="","",IF(T18=V18,"1",IF(T18&lt;V18,"2","0")))</f>
      </c>
    </row>
    <row r="19" spans="1:30" s="5" customFormat="1" ht="12.75">
      <c r="A19" s="36"/>
      <c r="B19" s="65"/>
      <c r="C19" s="9"/>
      <c r="D19" s="15"/>
      <c r="E19" s="9"/>
      <c r="F19" s="9"/>
      <c r="G19" s="9"/>
      <c r="H19" s="9"/>
      <c r="I19" s="9"/>
      <c r="J19" s="9"/>
      <c r="K19" s="9"/>
      <c r="L19" s="9"/>
      <c r="M19" s="9"/>
      <c r="N19" s="9"/>
      <c r="O19" s="9"/>
      <c r="P19" s="4"/>
      <c r="Q19" s="4"/>
      <c r="R19" s="4"/>
      <c r="S19" s="4"/>
      <c r="T19" s="4"/>
      <c r="U19" s="4"/>
      <c r="V19" s="4"/>
      <c r="W19" s="4"/>
      <c r="X19" s="4"/>
      <c r="Y19" s="2"/>
      <c r="Z19" s="4"/>
      <c r="AA19" s="4"/>
      <c r="AB19" s="4"/>
      <c r="AC19" s="2"/>
      <c r="AD19" s="4"/>
    </row>
    <row r="20" spans="1:30" s="5" customFormat="1" ht="12.75">
      <c r="A20" s="36"/>
      <c r="B20" s="65" t="s">
        <v>100</v>
      </c>
      <c r="C20" s="9" t="str">
        <f>T($C$13)</f>
        <v>TSV Gärtringen</v>
      </c>
      <c r="D20" s="15" t="s">
        <v>18</v>
      </c>
      <c r="E20" s="9" t="str">
        <f>T($C$9)</f>
        <v>TSV Malmsheim</v>
      </c>
      <c r="F20" s="9"/>
      <c r="G20" s="9"/>
      <c r="H20" s="9"/>
      <c r="I20" s="9"/>
      <c r="J20" s="9"/>
      <c r="K20" s="9"/>
      <c r="L20" s="9"/>
      <c r="M20" s="9"/>
      <c r="N20" s="9"/>
      <c r="O20" s="9" t="str">
        <f>T($C$12)</f>
        <v>TSV Westerstetten</v>
      </c>
      <c r="P20" s="4"/>
      <c r="Q20" s="4" t="s">
        <v>5</v>
      </c>
      <c r="R20" s="4"/>
      <c r="S20" s="4"/>
      <c r="T20" s="4"/>
      <c r="U20" s="4" t="s">
        <v>5</v>
      </c>
      <c r="V20" s="4"/>
      <c r="W20" s="4"/>
      <c r="X20" s="4">
        <f aca="true" t="shared" si="0" ref="X20:X27">IF(P20="","",IF(P20=R20,"1",IF(P20&gt;R20,"2","0")))</f>
      </c>
      <c r="Y20" s="2" t="s">
        <v>5</v>
      </c>
      <c r="Z20" s="4">
        <f aca="true" t="shared" si="1" ref="Z20:Z27">IF(R20="","",IF(P20=R20,"1",IF(P20&lt;R20,"2","0")))</f>
      </c>
      <c r="AA20" s="4"/>
      <c r="AB20" s="4">
        <f aca="true" t="shared" si="2" ref="AB20:AB27">IF(T20="","",IF(T20=V20,"1",IF(T20&gt;V20,"2","0")))</f>
      </c>
      <c r="AC20" s="2" t="s">
        <v>5</v>
      </c>
      <c r="AD20" s="4">
        <f aca="true" t="shared" si="3" ref="AD20:AD27">IF(V20="","",IF(T20=V20,"1",IF(T20&lt;V20,"2","0")))</f>
      </c>
    </row>
    <row r="21" spans="1:30" s="5" customFormat="1" ht="12.75">
      <c r="A21"/>
      <c r="B21" s="65" t="s">
        <v>101</v>
      </c>
      <c r="C21" s="9" t="str">
        <f>T($C$10)</f>
        <v>TSV Grafenau</v>
      </c>
      <c r="D21" s="15" t="s">
        <v>18</v>
      </c>
      <c r="E21" s="9" t="str">
        <f>T($C$11)</f>
        <v>TSV Adelmannsfelden</v>
      </c>
      <c r="F21" s="9"/>
      <c r="G21" s="9"/>
      <c r="H21" s="9"/>
      <c r="I21" s="9"/>
      <c r="J21" s="9"/>
      <c r="K21" s="9"/>
      <c r="L21" s="9"/>
      <c r="M21" s="9"/>
      <c r="N21" s="9"/>
      <c r="O21" s="9" t="str">
        <f>T($C$12)</f>
        <v>TSV Westerstetten</v>
      </c>
      <c r="P21" s="4"/>
      <c r="Q21" s="4" t="s">
        <v>5</v>
      </c>
      <c r="R21" s="4"/>
      <c r="S21" s="4"/>
      <c r="T21" s="4"/>
      <c r="U21" s="4" t="s">
        <v>5</v>
      </c>
      <c r="V21" s="4"/>
      <c r="W21" s="4"/>
      <c r="X21" s="4">
        <f t="shared" si="0"/>
      </c>
      <c r="Y21" s="2" t="s">
        <v>5</v>
      </c>
      <c r="Z21" s="4">
        <f t="shared" si="1"/>
      </c>
      <c r="AA21" s="4"/>
      <c r="AB21" s="4">
        <f t="shared" si="2"/>
      </c>
      <c r="AC21" s="2" t="s">
        <v>5</v>
      </c>
      <c r="AD21" s="4">
        <f t="shared" si="3"/>
      </c>
    </row>
    <row r="22" spans="1:30" s="5" customFormat="1" ht="12.75">
      <c r="A22"/>
      <c r="B22" s="66"/>
      <c r="C22" s="9"/>
      <c r="D22" s="15"/>
      <c r="E22" s="9"/>
      <c r="F22" s="9"/>
      <c r="G22" s="9"/>
      <c r="H22" s="9"/>
      <c r="I22" s="9"/>
      <c r="J22" s="9"/>
      <c r="K22" s="9"/>
      <c r="L22" s="9"/>
      <c r="M22" s="9"/>
      <c r="N22" s="9"/>
      <c r="O22" s="9"/>
      <c r="P22" s="4"/>
      <c r="Q22" s="4"/>
      <c r="R22" s="4"/>
      <c r="S22" s="4"/>
      <c r="T22" s="4"/>
      <c r="U22" s="4"/>
      <c r="V22" s="4"/>
      <c r="W22" s="4"/>
      <c r="X22" s="4">
        <f t="shared" si="0"/>
      </c>
      <c r="Y22" s="2"/>
      <c r="Z22" s="4">
        <f t="shared" si="1"/>
      </c>
      <c r="AA22" s="4"/>
      <c r="AB22" s="4">
        <f t="shared" si="2"/>
      </c>
      <c r="AC22" s="2"/>
      <c r="AD22" s="4">
        <f t="shared" si="3"/>
      </c>
    </row>
    <row r="23" spans="1:30" s="5" customFormat="1" ht="12.75">
      <c r="A23" s="36"/>
      <c r="B23" s="65" t="s">
        <v>100</v>
      </c>
      <c r="C23" s="9" t="str">
        <f>T($C$12)</f>
        <v>TSV Westerstetten</v>
      </c>
      <c r="D23" s="15" t="s">
        <v>18</v>
      </c>
      <c r="E23" s="9" t="str">
        <f>T($C$13)</f>
        <v>TSV Gärtringen</v>
      </c>
      <c r="F23" s="9"/>
      <c r="G23" s="9"/>
      <c r="H23" s="9"/>
      <c r="I23" s="9"/>
      <c r="J23" s="9"/>
      <c r="K23" s="9"/>
      <c r="L23" s="9"/>
      <c r="M23" s="9"/>
      <c r="N23" s="9"/>
      <c r="O23" s="9" t="str">
        <f>T($C$10)</f>
        <v>TSV Grafenau</v>
      </c>
      <c r="P23" s="4"/>
      <c r="Q23" s="4" t="s">
        <v>5</v>
      </c>
      <c r="R23" s="4"/>
      <c r="S23" s="4"/>
      <c r="T23" s="4"/>
      <c r="U23" s="4" t="s">
        <v>5</v>
      </c>
      <c r="V23" s="4"/>
      <c r="W23" s="4"/>
      <c r="X23" s="4">
        <f t="shared" si="0"/>
      </c>
      <c r="Y23" s="2" t="s">
        <v>5</v>
      </c>
      <c r="Z23" s="4">
        <f t="shared" si="1"/>
      </c>
      <c r="AA23" s="4"/>
      <c r="AB23" s="4">
        <f t="shared" si="2"/>
      </c>
      <c r="AC23" s="2" t="s">
        <v>5</v>
      </c>
      <c r="AD23" s="4">
        <f t="shared" si="3"/>
      </c>
    </row>
    <row r="24" spans="1:30" s="5" customFormat="1" ht="12.75">
      <c r="A24" s="36"/>
      <c r="B24" s="65" t="s">
        <v>101</v>
      </c>
      <c r="C24" s="9" t="str">
        <f>T($C$9)</f>
        <v>TSV Malmsheim</v>
      </c>
      <c r="D24" s="15" t="s">
        <v>18</v>
      </c>
      <c r="E24" s="9" t="str">
        <f>T($C$11)</f>
        <v>TSV Adelmannsfelden</v>
      </c>
      <c r="F24" s="9"/>
      <c r="G24" s="9"/>
      <c r="H24" s="9"/>
      <c r="I24" s="9"/>
      <c r="J24" s="9"/>
      <c r="K24" s="9"/>
      <c r="L24" s="9"/>
      <c r="M24" s="9"/>
      <c r="N24" s="9"/>
      <c r="O24" s="9" t="str">
        <f>T($C$10)</f>
        <v>TSV Grafenau</v>
      </c>
      <c r="P24" s="4"/>
      <c r="Q24" s="4" t="s">
        <v>5</v>
      </c>
      <c r="R24" s="4"/>
      <c r="S24" s="4"/>
      <c r="T24" s="4"/>
      <c r="U24" s="4" t="s">
        <v>5</v>
      </c>
      <c r="V24" s="4"/>
      <c r="W24" s="4"/>
      <c r="X24" s="4">
        <f t="shared" si="0"/>
      </c>
      <c r="Y24" s="2" t="s">
        <v>5</v>
      </c>
      <c r="Z24" s="4">
        <f t="shared" si="1"/>
      </c>
      <c r="AA24" s="4"/>
      <c r="AB24" s="4">
        <f t="shared" si="2"/>
      </c>
      <c r="AC24" s="2" t="s">
        <v>5</v>
      </c>
      <c r="AD24" s="4">
        <f t="shared" si="3"/>
      </c>
    </row>
    <row r="25" spans="2:30" ht="12.75">
      <c r="B25" s="66"/>
      <c r="X25" s="2">
        <f t="shared" si="0"/>
      </c>
      <c r="Z25" s="2">
        <f t="shared" si="1"/>
      </c>
      <c r="AB25" s="2">
        <f t="shared" si="2"/>
      </c>
      <c r="AD25" s="2">
        <f t="shared" si="3"/>
      </c>
    </row>
    <row r="26" spans="1:30" ht="12.75">
      <c r="A26" s="36"/>
      <c r="B26" s="65" t="s">
        <v>100</v>
      </c>
      <c r="C26" s="1" t="str">
        <f>T($C$10)</f>
        <v>TSV Grafenau</v>
      </c>
      <c r="D26" s="15" t="s">
        <v>18</v>
      </c>
      <c r="E26" s="1" t="str">
        <f>T($C$12)</f>
        <v>TSV Westerstetten</v>
      </c>
      <c r="F26" s="1"/>
      <c r="G26" s="1"/>
      <c r="H26" s="1"/>
      <c r="I26" s="1"/>
      <c r="J26" s="1"/>
      <c r="K26" s="1"/>
      <c r="L26" s="1"/>
      <c r="M26" s="1"/>
      <c r="N26" s="1"/>
      <c r="O26" s="1" t="str">
        <f>T($C$9)</f>
        <v>TSV Malmsheim</v>
      </c>
      <c r="Q26" s="4" t="s">
        <v>5</v>
      </c>
      <c r="S26" s="14"/>
      <c r="U26" s="4" t="s">
        <v>5</v>
      </c>
      <c r="W26" s="14"/>
      <c r="X26" s="4">
        <f t="shared" si="0"/>
      </c>
      <c r="Y26" s="2" t="s">
        <v>5</v>
      </c>
      <c r="Z26" s="4">
        <f t="shared" si="1"/>
      </c>
      <c r="AA26" s="14"/>
      <c r="AB26" s="4">
        <f t="shared" si="2"/>
      </c>
      <c r="AC26" s="2" t="s">
        <v>5</v>
      </c>
      <c r="AD26" s="4">
        <f t="shared" si="3"/>
      </c>
    </row>
    <row r="27" spans="1:30" s="5" customFormat="1" ht="12.75">
      <c r="A27" s="36"/>
      <c r="B27" s="65" t="s">
        <v>101</v>
      </c>
      <c r="C27" s="9" t="str">
        <f>T($C$11)</f>
        <v>TSV Adelmannsfelden</v>
      </c>
      <c r="D27" s="15" t="s">
        <v>18</v>
      </c>
      <c r="E27" s="9" t="str">
        <f>T($C$13)</f>
        <v>TSV Gärtringen</v>
      </c>
      <c r="F27" s="9"/>
      <c r="G27" s="9"/>
      <c r="H27" s="9"/>
      <c r="I27" s="9"/>
      <c r="J27" s="9"/>
      <c r="K27" s="9"/>
      <c r="L27" s="9"/>
      <c r="M27" s="9"/>
      <c r="N27" s="9"/>
      <c r="O27" s="1" t="str">
        <f>T($C$9)</f>
        <v>TSV Malmsheim</v>
      </c>
      <c r="P27" s="4"/>
      <c r="Q27" s="4" t="s">
        <v>5</v>
      </c>
      <c r="R27" s="4"/>
      <c r="S27" s="4"/>
      <c r="T27" s="4"/>
      <c r="U27" s="4" t="s">
        <v>5</v>
      </c>
      <c r="V27" s="4"/>
      <c r="W27" s="4"/>
      <c r="X27" s="4">
        <f t="shared" si="0"/>
      </c>
      <c r="Y27" s="2" t="s">
        <v>5</v>
      </c>
      <c r="Z27" s="4">
        <f t="shared" si="1"/>
      </c>
      <c r="AA27" s="4"/>
      <c r="AB27" s="4">
        <f t="shared" si="2"/>
      </c>
      <c r="AC27" s="2" t="s">
        <v>5</v>
      </c>
      <c r="AD27" s="4">
        <f t="shared" si="3"/>
      </c>
    </row>
    <row r="28" spans="1:30" s="5" customFormat="1" ht="12.75">
      <c r="A28" s="36"/>
      <c r="B28" s="65"/>
      <c r="C28" s="9"/>
      <c r="D28" s="15"/>
      <c r="E28" s="9"/>
      <c r="F28" s="9"/>
      <c r="G28" s="9"/>
      <c r="H28" s="9"/>
      <c r="I28" s="9"/>
      <c r="J28" s="9"/>
      <c r="K28" s="9"/>
      <c r="L28" s="9"/>
      <c r="M28" s="9"/>
      <c r="N28" s="9"/>
      <c r="O28" s="9"/>
      <c r="P28" s="4"/>
      <c r="Q28" s="4"/>
      <c r="R28" s="4"/>
      <c r="S28" s="4"/>
      <c r="T28" s="4"/>
      <c r="U28" s="4"/>
      <c r="V28" s="4"/>
      <c r="W28" s="4"/>
      <c r="X28" s="4"/>
      <c r="Y28" s="2"/>
      <c r="Z28" s="4"/>
      <c r="AA28" s="4"/>
      <c r="AB28" s="4"/>
      <c r="AC28" s="2"/>
      <c r="AD28" s="4"/>
    </row>
    <row r="29" spans="1:30" ht="12.75">
      <c r="A29" s="36"/>
      <c r="B29" s="65" t="s">
        <v>100</v>
      </c>
      <c r="C29" s="1" t="str">
        <f>T($C$12)</f>
        <v>TSV Westerstetten</v>
      </c>
      <c r="D29" s="15" t="s">
        <v>18</v>
      </c>
      <c r="E29" s="1" t="str">
        <f>T($C$9)</f>
        <v>TSV Malmsheim</v>
      </c>
      <c r="F29" s="1"/>
      <c r="G29" s="1"/>
      <c r="H29" s="1"/>
      <c r="I29" s="1"/>
      <c r="J29" s="1"/>
      <c r="K29" s="1"/>
      <c r="L29" s="1"/>
      <c r="M29" s="1"/>
      <c r="N29" s="1"/>
      <c r="O29" s="1" t="str">
        <f>T($C$11)</f>
        <v>TSV Adelmannsfelden</v>
      </c>
      <c r="Q29" s="4" t="s">
        <v>5</v>
      </c>
      <c r="S29" s="4"/>
      <c r="U29" s="4" t="s">
        <v>5</v>
      </c>
      <c r="W29" s="4"/>
      <c r="X29" s="4">
        <f>IF(P29="","",IF(P29=R29,"1",IF(P29&gt;R29,"2","0")))</f>
      </c>
      <c r="Y29" s="2" t="s">
        <v>5</v>
      </c>
      <c r="Z29" s="4">
        <f>IF(R29="","",IF(P29=R29,"1",IF(P29&lt;R29,"2","0")))</f>
      </c>
      <c r="AA29" s="4"/>
      <c r="AB29" s="4">
        <f>IF(T29="","",IF(T29=V29,"1",IF(T29&gt;V29,"2","0")))</f>
      </c>
      <c r="AC29" s="2" t="s">
        <v>5</v>
      </c>
      <c r="AD29" s="4">
        <f>IF(V29="","",IF(T29=V29,"1",IF(T29&lt;V29,"2","0")))</f>
      </c>
    </row>
    <row r="30" spans="1:30" s="4" customFormat="1" ht="12.75">
      <c r="A30" s="36"/>
      <c r="B30" s="65" t="s">
        <v>101</v>
      </c>
      <c r="C30" s="9" t="str">
        <f>T($C$13)</f>
        <v>TSV Gärtringen</v>
      </c>
      <c r="D30" s="15" t="s">
        <v>18</v>
      </c>
      <c r="E30" s="9" t="str">
        <f>T($C$10)</f>
        <v>TSV Grafenau</v>
      </c>
      <c r="F30" s="9"/>
      <c r="G30" s="9"/>
      <c r="H30" s="9"/>
      <c r="I30" s="9"/>
      <c r="J30" s="9"/>
      <c r="K30" s="9"/>
      <c r="L30" s="9"/>
      <c r="M30" s="9"/>
      <c r="N30" s="9"/>
      <c r="O30" s="1" t="str">
        <f>T($C$11)</f>
        <v>TSV Adelmannsfelden</v>
      </c>
      <c r="Q30" s="4" t="s">
        <v>5</v>
      </c>
      <c r="U30" s="4" t="s">
        <v>5</v>
      </c>
      <c r="X30" s="4">
        <f>IF(P30="","",IF(P30=R30,"1",IF(P30&gt;R30,"2","0")))</f>
      </c>
      <c r="Y30" s="2" t="s">
        <v>5</v>
      </c>
      <c r="Z30" s="4">
        <f>IF(R30="","",IF(P30=R30,"1",IF(P30&lt;R30,"2","0")))</f>
      </c>
      <c r="AB30" s="4">
        <f>IF(T30="","",IF(T30=V30,"1",IF(T30&gt;V30,"2","0")))</f>
      </c>
      <c r="AC30" s="2" t="s">
        <v>5</v>
      </c>
      <c r="AD30" s="4">
        <f>IF(V30="","",IF(T30=V30,"1",IF(T30&lt;V30,"2","0")))</f>
      </c>
    </row>
    <row r="31" spans="1:30" s="3" customFormat="1" ht="12.75">
      <c r="A31" s="36"/>
      <c r="B31" s="36"/>
      <c r="C31" s="9"/>
      <c r="D31" s="15"/>
      <c r="E31" s="9"/>
      <c r="F31" s="9"/>
      <c r="G31" s="9"/>
      <c r="H31" s="9"/>
      <c r="I31" s="9"/>
      <c r="J31" s="9"/>
      <c r="K31" s="9"/>
      <c r="L31" s="9"/>
      <c r="M31" s="9"/>
      <c r="N31" s="9"/>
      <c r="O31" s="9"/>
      <c r="P31" s="4"/>
      <c r="Q31" s="4"/>
      <c r="R31" s="4"/>
      <c r="S31" s="4"/>
      <c r="T31" s="4"/>
      <c r="U31" s="4"/>
      <c r="V31" s="4"/>
      <c r="W31" s="4"/>
      <c r="X31" s="4"/>
      <c r="Y31" s="2"/>
      <c r="Z31" s="4"/>
      <c r="AA31" s="4"/>
      <c r="AB31" s="4"/>
      <c r="AC31" s="2"/>
      <c r="AD31" s="4"/>
    </row>
    <row r="32" spans="1:30" s="7" customFormat="1" ht="12.75">
      <c r="A32" s="34" t="s">
        <v>7</v>
      </c>
      <c r="B32" s="34"/>
      <c r="C32" s="355">
        <f>Spielplan!$C$16</f>
        <v>42875</v>
      </c>
      <c r="D32" s="356"/>
      <c r="E32" s="356"/>
      <c r="F32" s="356"/>
      <c r="G32" s="356"/>
      <c r="H32" s="356"/>
      <c r="I32" s="356"/>
      <c r="J32" s="356"/>
      <c r="K32" s="356"/>
      <c r="L32" s="356"/>
      <c r="M32" s="356"/>
      <c r="N32" s="356"/>
      <c r="P32" s="135"/>
      <c r="Q32" s="135"/>
      <c r="R32" s="135"/>
      <c r="S32" s="135"/>
      <c r="T32" s="135"/>
      <c r="U32" s="135"/>
      <c r="V32" s="14"/>
      <c r="W32" s="14"/>
      <c r="X32" s="14"/>
      <c r="Y32" s="14"/>
      <c r="Z32" s="14"/>
      <c r="AA32" s="14"/>
      <c r="AB32" s="14"/>
      <c r="AC32" s="14"/>
      <c r="AD32" s="14"/>
    </row>
    <row r="33" spans="1:30" s="7" customFormat="1" ht="12.75">
      <c r="A33" s="34" t="s">
        <v>109</v>
      </c>
      <c r="B33" s="34"/>
      <c r="C33" s="355" t="str">
        <f>Spielplan!$C$18</f>
        <v>TSV Malmsheim</v>
      </c>
      <c r="D33" s="356"/>
      <c r="E33" s="356"/>
      <c r="F33" s="356"/>
      <c r="G33" s="356"/>
      <c r="H33" s="356"/>
      <c r="I33" s="356"/>
      <c r="J33" s="356"/>
      <c r="K33" s="356"/>
      <c r="L33" s="356"/>
      <c r="M33" s="356"/>
      <c r="N33" s="356"/>
      <c r="P33" s="14"/>
      <c r="Q33" s="14"/>
      <c r="R33" s="14"/>
      <c r="S33" s="14"/>
      <c r="T33" s="14"/>
      <c r="U33" s="14"/>
      <c r="V33" s="14"/>
      <c r="W33" s="14"/>
      <c r="X33" s="14"/>
      <c r="Y33" s="14"/>
      <c r="Z33" s="14"/>
      <c r="AA33" s="14"/>
      <c r="AB33" s="14"/>
      <c r="AC33" s="14"/>
      <c r="AD33" s="14"/>
    </row>
    <row r="34" spans="1:30" s="7" customFormat="1" ht="12.75">
      <c r="A34" s="34" t="s">
        <v>8</v>
      </c>
      <c r="B34" s="34"/>
      <c r="C34" s="3" t="s">
        <v>113</v>
      </c>
      <c r="D34" s="38"/>
      <c r="P34" s="14"/>
      <c r="Q34" s="14"/>
      <c r="R34" s="14"/>
      <c r="S34" s="14"/>
      <c r="T34" s="14"/>
      <c r="U34" s="14"/>
      <c r="V34" s="14"/>
      <c r="W34" s="14"/>
      <c r="X34" s="14"/>
      <c r="Y34" s="14"/>
      <c r="Z34" s="14"/>
      <c r="AA34" s="14"/>
      <c r="AB34" s="14"/>
      <c r="AC34" s="14"/>
      <c r="AD34" s="14"/>
    </row>
    <row r="35" spans="1:30" s="7" customFormat="1" ht="12.75">
      <c r="A35" s="34" t="s">
        <v>40</v>
      </c>
      <c r="B35" s="34"/>
      <c r="C35" s="3" t="s">
        <v>112</v>
      </c>
      <c r="D35" s="38"/>
      <c r="P35" s="14"/>
      <c r="Q35" s="14"/>
      <c r="R35" s="14"/>
      <c r="S35" s="14"/>
      <c r="T35" s="14"/>
      <c r="U35" s="14"/>
      <c r="V35" s="14"/>
      <c r="W35" s="14"/>
      <c r="X35" s="14"/>
      <c r="Y35" s="14"/>
      <c r="Z35" s="14"/>
      <c r="AA35" s="14"/>
      <c r="AB35" s="14"/>
      <c r="AC35" s="14"/>
      <c r="AD35" s="14"/>
    </row>
    <row r="36" spans="1:30" s="7" customFormat="1" ht="12.75">
      <c r="A36" s="34" t="s">
        <v>9</v>
      </c>
      <c r="B36" s="34"/>
      <c r="C36" s="355" t="str">
        <f>Spielplan!$C$17</f>
        <v>10 Uhr</v>
      </c>
      <c r="D36" s="356"/>
      <c r="E36" s="356"/>
      <c r="F36" s="356"/>
      <c r="G36" s="356"/>
      <c r="H36" s="356"/>
      <c r="I36" s="356"/>
      <c r="J36" s="356"/>
      <c r="K36" s="356"/>
      <c r="L36" s="356"/>
      <c r="M36" s="356"/>
      <c r="N36" s="356"/>
      <c r="P36" s="14"/>
      <c r="Q36" s="14"/>
      <c r="R36" s="14"/>
      <c r="S36" s="14"/>
      <c r="T36" s="14"/>
      <c r="U36" s="14"/>
      <c r="V36" s="14"/>
      <c r="W36" s="14"/>
      <c r="X36" s="14"/>
      <c r="Y36" s="14"/>
      <c r="Z36" s="14"/>
      <c r="AA36" s="14"/>
      <c r="AB36" s="14"/>
      <c r="AC36" s="14"/>
      <c r="AD36" s="14"/>
    </row>
    <row r="37" spans="1:30" s="7" customFormat="1" ht="12.75">
      <c r="A37" s="34" t="s">
        <v>41</v>
      </c>
      <c r="B37" s="34"/>
      <c r="C37" s="7" t="s">
        <v>126</v>
      </c>
      <c r="D37" s="38"/>
      <c r="P37" s="14"/>
      <c r="Q37" s="14"/>
      <c r="R37" s="14"/>
      <c r="S37" s="14"/>
      <c r="T37" s="14"/>
      <c r="U37" s="14"/>
      <c r="V37" s="14"/>
      <c r="W37" s="14"/>
      <c r="X37" s="14"/>
      <c r="Y37" s="14"/>
      <c r="Z37" s="14"/>
      <c r="AA37" s="14"/>
      <c r="AB37" s="14"/>
      <c r="AC37" s="14"/>
      <c r="AD37" s="14"/>
    </row>
    <row r="38" spans="1:30" s="7" customFormat="1" ht="12.75">
      <c r="A38" s="34" t="s">
        <v>42</v>
      </c>
      <c r="B38" s="34"/>
      <c r="C38" s="7" t="str">
        <f>Spielplan!$C$2</f>
        <v>Vorrunde Gruppe A</v>
      </c>
      <c r="D38" s="38"/>
      <c r="P38" s="14"/>
      <c r="Q38" s="14"/>
      <c r="R38" s="14"/>
      <c r="S38" s="14"/>
      <c r="T38" s="14"/>
      <c r="U38" s="14"/>
      <c r="V38" s="14"/>
      <c r="W38" s="14"/>
      <c r="X38" s="14"/>
      <c r="Y38" s="14"/>
      <c r="Z38" s="14"/>
      <c r="AA38" s="14"/>
      <c r="AB38" s="14"/>
      <c r="AC38" s="14"/>
      <c r="AD38" s="14"/>
    </row>
    <row r="39" spans="1:30" s="3" customFormat="1" ht="12.75">
      <c r="A39" s="34" t="s">
        <v>43</v>
      </c>
      <c r="B39" s="34"/>
      <c r="C39" s="14"/>
      <c r="D39" s="39"/>
      <c r="E39" s="14"/>
      <c r="F39" s="14"/>
      <c r="G39" s="14"/>
      <c r="H39" s="14"/>
      <c r="I39" s="14"/>
      <c r="J39" s="14"/>
      <c r="K39" s="14"/>
      <c r="L39" s="14"/>
      <c r="M39" s="14"/>
      <c r="N39" s="14"/>
      <c r="O39" s="14"/>
      <c r="P39" s="2"/>
      <c r="Q39" s="14"/>
      <c r="R39" s="14"/>
      <c r="S39" s="4"/>
      <c r="T39" s="2"/>
      <c r="U39" s="14"/>
      <c r="V39" s="14"/>
      <c r="W39" s="4"/>
      <c r="X39" s="4"/>
      <c r="Y39" s="2"/>
      <c r="Z39" s="4"/>
      <c r="AA39" s="4"/>
      <c r="AB39" s="4"/>
      <c r="AC39" s="2"/>
      <c r="AD39" s="4"/>
    </row>
    <row r="40" spans="1:30" s="3" customFormat="1" ht="12.75">
      <c r="A40" s="353" t="s">
        <v>227</v>
      </c>
      <c r="B40" s="36"/>
      <c r="C40" s="14"/>
      <c r="D40" s="39"/>
      <c r="E40" s="14"/>
      <c r="F40" s="14"/>
      <c r="G40" s="14"/>
      <c r="H40" s="14"/>
      <c r="I40" s="14"/>
      <c r="J40" s="14"/>
      <c r="K40" s="14"/>
      <c r="L40" s="14"/>
      <c r="M40" s="14"/>
      <c r="N40" s="14"/>
      <c r="O40" s="14"/>
      <c r="P40" s="14"/>
      <c r="Q40" s="14"/>
      <c r="R40" s="14"/>
      <c r="S40" s="4"/>
      <c r="T40" s="14"/>
      <c r="U40" s="14"/>
      <c r="V40" s="14"/>
      <c r="W40" s="4"/>
      <c r="X40" s="4"/>
      <c r="Y40" s="2"/>
      <c r="Z40" s="4"/>
      <c r="AA40" s="4"/>
      <c r="AB40" s="4"/>
      <c r="AC40" s="2"/>
      <c r="AD40" s="4"/>
    </row>
    <row r="41" spans="1:30" s="3" customFormat="1" ht="12.75">
      <c r="A41" s="37" t="s">
        <v>0</v>
      </c>
      <c r="B41" s="37" t="s">
        <v>99</v>
      </c>
      <c r="C41" s="14" t="s">
        <v>1</v>
      </c>
      <c r="D41" s="39"/>
      <c r="E41" s="7" t="s">
        <v>2</v>
      </c>
      <c r="F41" s="14"/>
      <c r="G41" s="14"/>
      <c r="H41" s="14"/>
      <c r="I41" s="14"/>
      <c r="J41" s="14"/>
      <c r="K41" s="14"/>
      <c r="L41" s="14"/>
      <c r="M41" s="14"/>
      <c r="N41" s="14"/>
      <c r="O41" s="14" t="s">
        <v>3</v>
      </c>
      <c r="P41" s="2"/>
      <c r="Q41" s="14" t="s">
        <v>124</v>
      </c>
      <c r="R41" s="14"/>
      <c r="S41" s="4"/>
      <c r="T41" s="2"/>
      <c r="U41" s="14" t="s">
        <v>125</v>
      </c>
      <c r="V41" s="14"/>
      <c r="W41" s="4"/>
      <c r="X41" s="14"/>
      <c r="Y41" s="14" t="s">
        <v>125</v>
      </c>
      <c r="Z41" s="14"/>
      <c r="AA41" s="4"/>
      <c r="AB41" s="14"/>
      <c r="AC41" s="14" t="s">
        <v>4</v>
      </c>
      <c r="AD41" s="14"/>
    </row>
    <row r="42" spans="1:30" s="3" customFormat="1" ht="12.75">
      <c r="A42" s="36"/>
      <c r="B42" s="36"/>
      <c r="C42" s="14"/>
      <c r="D42" s="39"/>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43" spans="1:30" s="5" customFormat="1" ht="12.75">
      <c r="A43" s="36" t="str">
        <f>T(C36)</f>
        <v>10 Uhr</v>
      </c>
      <c r="B43" s="65">
        <v>1</v>
      </c>
      <c r="C43" s="9" t="str">
        <f>T($C$10)</f>
        <v>TSV Grafenau</v>
      </c>
      <c r="D43" s="15" t="s">
        <v>18</v>
      </c>
      <c r="E43" s="9" t="str">
        <f>T($C$9)</f>
        <v>TSV Malmsheim</v>
      </c>
      <c r="F43" s="9"/>
      <c r="G43" s="9"/>
      <c r="H43" s="9"/>
      <c r="I43" s="9"/>
      <c r="J43" s="9"/>
      <c r="K43" s="9"/>
      <c r="L43" s="9"/>
      <c r="M43" s="9"/>
      <c r="N43" s="9"/>
      <c r="O43" s="9" t="str">
        <f>T($C$13)</f>
        <v>TSV Gärtringen</v>
      </c>
      <c r="P43" s="4"/>
      <c r="Q43" s="4" t="s">
        <v>5</v>
      </c>
      <c r="R43" s="4"/>
      <c r="S43" s="4"/>
      <c r="T43" s="4"/>
      <c r="U43" s="4" t="s">
        <v>5</v>
      </c>
      <c r="V43" s="4"/>
      <c r="W43" s="4"/>
      <c r="X43" s="4">
        <f>IF(P43="","",IF(P43=R43,"1",IF(P43&gt;R43,"2","0")))</f>
      </c>
      <c r="Y43" s="2" t="s">
        <v>5</v>
      </c>
      <c r="Z43" s="4">
        <f>IF(R43="","",IF(P43=R43,"1",IF(P43&lt;R43,"2","0")))</f>
      </c>
      <c r="AA43" s="4"/>
      <c r="AB43" s="4">
        <f>IF(T43="","",IF(T43=V43,"1",IF(T43&gt;V43,"2","0")))</f>
      </c>
      <c r="AC43" s="2" t="s">
        <v>5</v>
      </c>
      <c r="AD43" s="4">
        <f>IF(V43="","",IF(T43=V43,"1",IF(T43&lt;V43,"2","0")))</f>
      </c>
    </row>
    <row r="44" spans="1:30" s="5" customFormat="1" ht="12.75">
      <c r="A44" s="36"/>
      <c r="B44" s="65">
        <v>2</v>
      </c>
      <c r="C44" s="9" t="str">
        <f>T($C$12)</f>
        <v>TSV Westerstetten</v>
      </c>
      <c r="D44" s="15" t="s">
        <v>18</v>
      </c>
      <c r="E44" s="9" t="str">
        <f>T($C$11)</f>
        <v>TSV Adelmannsfelden</v>
      </c>
      <c r="F44" s="9"/>
      <c r="G44" s="9"/>
      <c r="H44" s="9"/>
      <c r="I44" s="9"/>
      <c r="J44" s="9"/>
      <c r="K44" s="9"/>
      <c r="L44" s="9"/>
      <c r="M44" s="9"/>
      <c r="N44" s="9"/>
      <c r="O44" s="9" t="str">
        <f>T($C$13)</f>
        <v>TSV Gärtringen</v>
      </c>
      <c r="P44" s="4"/>
      <c r="Q44" s="4" t="s">
        <v>5</v>
      </c>
      <c r="R44" s="4"/>
      <c r="S44" s="4"/>
      <c r="T44" s="4"/>
      <c r="U44" s="4" t="s">
        <v>5</v>
      </c>
      <c r="V44" s="4"/>
      <c r="W44" s="4"/>
      <c r="X44" s="4">
        <f>IF(P44="","",IF(P44=R44,"1",IF(P44&gt;R44,"2","0")))</f>
      </c>
      <c r="Y44" s="2" t="s">
        <v>5</v>
      </c>
      <c r="Z44" s="4">
        <f>IF(R44="","",IF(P44=R44,"1",IF(P44&lt;R44,"2","0")))</f>
      </c>
      <c r="AA44" s="4"/>
      <c r="AB44" s="4">
        <f>IF(T44="","",IF(T44=V44,"1",IF(T44&gt;V44,"2","0")))</f>
      </c>
      <c r="AC44" s="2" t="s">
        <v>5</v>
      </c>
      <c r="AD44" s="4">
        <f>IF(V44="","",IF(T44=V44,"1",IF(T44&lt;V44,"2","0")))</f>
      </c>
    </row>
    <row r="45" spans="1:30" s="5" customFormat="1" ht="12.75">
      <c r="A45" s="36"/>
      <c r="B45" s="65"/>
      <c r="C45" s="9"/>
      <c r="D45" s="15"/>
      <c r="E45" s="9"/>
      <c r="F45" s="9"/>
      <c r="G45" s="9"/>
      <c r="H45" s="9"/>
      <c r="I45" s="9"/>
      <c r="J45" s="9"/>
      <c r="K45" s="9"/>
      <c r="L45" s="9"/>
      <c r="M45" s="9"/>
      <c r="N45" s="9"/>
      <c r="O45" s="9"/>
      <c r="P45" s="4"/>
      <c r="Q45" s="4"/>
      <c r="R45" s="4"/>
      <c r="S45" s="4"/>
      <c r="T45" s="4"/>
      <c r="U45" s="4"/>
      <c r="V45" s="4"/>
      <c r="W45" s="4"/>
      <c r="X45" s="4"/>
      <c r="Y45" s="2"/>
      <c r="Z45" s="4"/>
      <c r="AA45" s="4"/>
      <c r="AB45" s="4"/>
      <c r="AC45" s="2"/>
      <c r="AD45" s="4"/>
    </row>
    <row r="46" spans="1:30" s="5" customFormat="1" ht="12.75">
      <c r="A46" s="36"/>
      <c r="B46" s="65" t="s">
        <v>100</v>
      </c>
      <c r="C46" s="9" t="str">
        <f>T($C$9)</f>
        <v>TSV Malmsheim</v>
      </c>
      <c r="D46" s="15" t="s">
        <v>18</v>
      </c>
      <c r="E46" s="9" t="str">
        <f>T($C$13)</f>
        <v>TSV Gärtringen</v>
      </c>
      <c r="F46" s="9"/>
      <c r="G46" s="9"/>
      <c r="H46" s="9"/>
      <c r="I46" s="9"/>
      <c r="J46" s="9"/>
      <c r="K46" s="9"/>
      <c r="L46" s="9"/>
      <c r="M46" s="9"/>
      <c r="N46" s="9"/>
      <c r="O46" s="9" t="str">
        <f>T($C$12)</f>
        <v>TSV Westerstetten</v>
      </c>
      <c r="P46" s="4"/>
      <c r="Q46" s="4" t="s">
        <v>5</v>
      </c>
      <c r="R46" s="4"/>
      <c r="S46" s="4"/>
      <c r="T46" s="4"/>
      <c r="U46" s="4" t="s">
        <v>5</v>
      </c>
      <c r="V46" s="4"/>
      <c r="W46" s="4"/>
      <c r="X46" s="4">
        <f>IF(P46="","",IF(P46=R46,"1",IF(P46&gt;R46,"2","0")))</f>
      </c>
      <c r="Y46" s="2" t="s">
        <v>5</v>
      </c>
      <c r="Z46" s="4">
        <f>IF(R46="","",IF(P46=R46,"1",IF(P46&lt;R46,"2","0")))</f>
      </c>
      <c r="AA46" s="4"/>
      <c r="AB46" s="4">
        <f>IF(T46="","",IF(T46=V46,"1",IF(T46&gt;V46,"2","0")))</f>
      </c>
      <c r="AC46" s="2" t="s">
        <v>5</v>
      </c>
      <c r="AD46" s="4">
        <f>IF(V46="","",IF(T46=V46,"1",IF(T46&lt;V46,"2","0")))</f>
      </c>
    </row>
    <row r="47" spans="1:30" s="5" customFormat="1" ht="12.75">
      <c r="A47"/>
      <c r="B47" s="65" t="s">
        <v>101</v>
      </c>
      <c r="C47" s="9" t="str">
        <f>T($C$11)</f>
        <v>TSV Adelmannsfelden</v>
      </c>
      <c r="D47" s="15" t="s">
        <v>18</v>
      </c>
      <c r="E47" s="9" t="str">
        <f>T($C$10)</f>
        <v>TSV Grafenau</v>
      </c>
      <c r="F47" s="9"/>
      <c r="G47" s="9"/>
      <c r="H47" s="9"/>
      <c r="I47" s="9"/>
      <c r="J47" s="9"/>
      <c r="K47" s="9"/>
      <c r="L47" s="9"/>
      <c r="M47" s="9"/>
      <c r="N47" s="9"/>
      <c r="O47" s="9" t="str">
        <f>T($C$12)</f>
        <v>TSV Westerstetten</v>
      </c>
      <c r="P47" s="4"/>
      <c r="Q47" s="4" t="s">
        <v>5</v>
      </c>
      <c r="R47" s="4"/>
      <c r="S47" s="4"/>
      <c r="T47" s="4"/>
      <c r="U47" s="4" t="s">
        <v>5</v>
      </c>
      <c r="V47" s="4"/>
      <c r="W47" s="4"/>
      <c r="X47" s="4">
        <f>IF(P47="","",IF(P47=R47,"1",IF(P47&gt;R47,"2","0")))</f>
      </c>
      <c r="Y47" s="2" t="s">
        <v>5</v>
      </c>
      <c r="Z47" s="4">
        <f>IF(R47="","",IF(P47=R47,"1",IF(P47&lt;R47,"2","0")))</f>
      </c>
      <c r="AA47" s="4"/>
      <c r="AB47" s="4">
        <f>IF(T47="","",IF(T47=V47,"1",IF(T47&gt;V47,"2","0")))</f>
      </c>
      <c r="AC47" s="2" t="s">
        <v>5</v>
      </c>
      <c r="AD47" s="4">
        <f>IF(V47="","",IF(T47=V47,"1",IF(T47&lt;V47,"2","0")))</f>
      </c>
    </row>
    <row r="48" spans="1:30" s="5" customFormat="1" ht="12.75">
      <c r="A48"/>
      <c r="B48" s="66"/>
      <c r="C48" s="9"/>
      <c r="D48" s="15"/>
      <c r="E48" s="9"/>
      <c r="F48" s="9"/>
      <c r="G48" s="9"/>
      <c r="H48" s="9"/>
      <c r="I48" s="9"/>
      <c r="J48" s="9"/>
      <c r="K48" s="9"/>
      <c r="L48" s="9"/>
      <c r="M48" s="9"/>
      <c r="N48" s="9"/>
      <c r="O48" s="9"/>
      <c r="P48" s="4"/>
      <c r="Q48" s="4"/>
      <c r="R48" s="4"/>
      <c r="S48" s="4"/>
      <c r="T48" s="4"/>
      <c r="U48" s="4"/>
      <c r="V48" s="4"/>
      <c r="W48" s="4"/>
      <c r="X48" s="4"/>
      <c r="Y48" s="2"/>
      <c r="Z48" s="4"/>
      <c r="AA48" s="4"/>
      <c r="AB48" s="4"/>
      <c r="AC48" s="2"/>
      <c r="AD48" s="4"/>
    </row>
    <row r="49" spans="1:30" s="5" customFormat="1" ht="12.75">
      <c r="A49" s="36"/>
      <c r="B49" s="65" t="s">
        <v>100</v>
      </c>
      <c r="C49" s="9" t="str">
        <f>T($C$13)</f>
        <v>TSV Gärtringen</v>
      </c>
      <c r="D49" s="15" t="s">
        <v>18</v>
      </c>
      <c r="E49" s="9" t="str">
        <f>T($C$12)</f>
        <v>TSV Westerstetten</v>
      </c>
      <c r="F49" s="9"/>
      <c r="G49" s="9"/>
      <c r="H49" s="9"/>
      <c r="I49" s="9"/>
      <c r="J49" s="9"/>
      <c r="K49" s="9"/>
      <c r="L49" s="9"/>
      <c r="M49" s="9"/>
      <c r="N49" s="9"/>
      <c r="O49" s="9" t="str">
        <f>T($C$10)</f>
        <v>TSV Grafenau</v>
      </c>
      <c r="P49" s="4"/>
      <c r="Q49" s="4" t="s">
        <v>5</v>
      </c>
      <c r="R49" s="4"/>
      <c r="S49" s="4"/>
      <c r="T49" s="4"/>
      <c r="U49" s="4" t="s">
        <v>5</v>
      </c>
      <c r="V49" s="4"/>
      <c r="W49" s="4"/>
      <c r="X49" s="4">
        <f>IF(P49="","",IF(P49=R49,"1",IF(P49&gt;R49,"2","0")))</f>
      </c>
      <c r="Y49" s="2" t="s">
        <v>5</v>
      </c>
      <c r="Z49" s="4">
        <f>IF(R49="","",IF(P49=R49,"1",IF(P49&lt;R49,"2","0")))</f>
      </c>
      <c r="AA49" s="4"/>
      <c r="AB49" s="4">
        <f>IF(T49="","",IF(T49=V49,"1",IF(T49&gt;V49,"2","0")))</f>
      </c>
      <c r="AC49" s="2" t="s">
        <v>5</v>
      </c>
      <c r="AD49" s="4">
        <f>IF(V49="","",IF(T49=V49,"1",IF(T49&lt;V49,"2","0")))</f>
      </c>
    </row>
    <row r="50" spans="1:30" s="5" customFormat="1" ht="12.75">
      <c r="A50" s="36"/>
      <c r="B50" s="65" t="s">
        <v>101</v>
      </c>
      <c r="C50" s="9" t="str">
        <f>T($C$11)</f>
        <v>TSV Adelmannsfelden</v>
      </c>
      <c r="D50" s="15" t="s">
        <v>18</v>
      </c>
      <c r="E50" s="9" t="str">
        <f>T($C$9)</f>
        <v>TSV Malmsheim</v>
      </c>
      <c r="F50" s="9"/>
      <c r="G50" s="9"/>
      <c r="H50" s="9"/>
      <c r="I50" s="9"/>
      <c r="J50" s="9"/>
      <c r="K50" s="9"/>
      <c r="L50" s="9"/>
      <c r="M50" s="9"/>
      <c r="N50" s="9"/>
      <c r="O50" s="9" t="str">
        <f>T($C$10)</f>
        <v>TSV Grafenau</v>
      </c>
      <c r="P50" s="4"/>
      <c r="Q50" s="4" t="s">
        <v>5</v>
      </c>
      <c r="R50" s="4"/>
      <c r="S50" s="4"/>
      <c r="T50" s="4"/>
      <c r="U50" s="4" t="s">
        <v>5</v>
      </c>
      <c r="V50" s="4"/>
      <c r="W50" s="4"/>
      <c r="X50" s="4">
        <f>IF(P50="","",IF(P50=R50,"1",IF(P50&gt;R50,"2","0")))</f>
      </c>
      <c r="Y50" s="2" t="s">
        <v>5</v>
      </c>
      <c r="Z50" s="4">
        <f>IF(R50="","",IF(P50=R50,"1",IF(P50&lt;R50,"2","0")))</f>
      </c>
      <c r="AA50" s="4"/>
      <c r="AB50" s="4">
        <f>IF(T50="","",IF(T50=V50,"1",IF(T50&gt;V50,"2","0")))</f>
      </c>
      <c r="AC50" s="2" t="s">
        <v>5</v>
      </c>
      <c r="AD50" s="4">
        <f>IF(V50="","",IF(T50=V50,"1",IF(T50&lt;V50,"2","0")))</f>
      </c>
    </row>
    <row r="51" spans="2:3" ht="12.75">
      <c r="B51" s="66"/>
      <c r="C51" s="9"/>
    </row>
    <row r="52" spans="1:30" ht="12.75">
      <c r="A52" s="36"/>
      <c r="B52" s="65" t="s">
        <v>100</v>
      </c>
      <c r="C52" s="9" t="str">
        <f>T($C$12)</f>
        <v>TSV Westerstetten</v>
      </c>
      <c r="D52" s="15" t="s">
        <v>18</v>
      </c>
      <c r="E52" s="9" t="str">
        <f>T($C$10)</f>
        <v>TSV Grafenau</v>
      </c>
      <c r="F52" s="1"/>
      <c r="G52" s="1"/>
      <c r="H52" s="1"/>
      <c r="I52" s="1"/>
      <c r="J52" s="1"/>
      <c r="K52" s="1"/>
      <c r="L52" s="1"/>
      <c r="M52" s="1"/>
      <c r="N52" s="1"/>
      <c r="O52" s="1" t="str">
        <f>T($C$9)</f>
        <v>TSV Malmsheim</v>
      </c>
      <c r="Q52" s="4" t="s">
        <v>5</v>
      </c>
      <c r="S52" s="14"/>
      <c r="U52" s="4" t="s">
        <v>5</v>
      </c>
      <c r="W52" s="14"/>
      <c r="X52" s="4">
        <f>IF(P52="","",IF(P52=R52,"1",IF(P52&gt;R52,"2","0")))</f>
      </c>
      <c r="Y52" s="2" t="s">
        <v>5</v>
      </c>
      <c r="Z52" s="4">
        <f>IF(R52="","",IF(P52=R52,"1",IF(P52&lt;R52,"2","0")))</f>
      </c>
      <c r="AA52" s="14"/>
      <c r="AB52" s="4">
        <f>IF(T52="","",IF(T52=V52,"1",IF(T52&gt;V52,"2","0")))</f>
      </c>
      <c r="AC52" s="2" t="s">
        <v>5</v>
      </c>
      <c r="AD52" s="4">
        <f>IF(V52="","",IF(T52=V52,"1",IF(T52&lt;V52,"2","0")))</f>
      </c>
    </row>
    <row r="53" spans="1:30" s="5" customFormat="1" ht="12.75">
      <c r="A53" s="36"/>
      <c r="B53" s="65" t="s">
        <v>101</v>
      </c>
      <c r="C53" s="9" t="str">
        <f>T($C$13)</f>
        <v>TSV Gärtringen</v>
      </c>
      <c r="D53" s="15" t="s">
        <v>18</v>
      </c>
      <c r="E53" s="9" t="str">
        <f>T($C$11)</f>
        <v>TSV Adelmannsfelden</v>
      </c>
      <c r="F53" s="9"/>
      <c r="G53" s="9"/>
      <c r="H53" s="9"/>
      <c r="I53" s="9"/>
      <c r="J53" s="9"/>
      <c r="K53" s="9"/>
      <c r="L53" s="9"/>
      <c r="M53" s="9"/>
      <c r="N53" s="9"/>
      <c r="O53" s="1" t="str">
        <f>T($C$9)</f>
        <v>TSV Malmsheim</v>
      </c>
      <c r="P53" s="4"/>
      <c r="Q53" s="4" t="s">
        <v>5</v>
      </c>
      <c r="R53" s="4"/>
      <c r="S53" s="4"/>
      <c r="T53" s="4"/>
      <c r="U53" s="4" t="s">
        <v>5</v>
      </c>
      <c r="V53" s="4"/>
      <c r="W53" s="4"/>
      <c r="X53" s="4">
        <f>IF(P53="","",IF(P53=R53,"1",IF(P53&gt;R53,"2","0")))</f>
      </c>
      <c r="Y53" s="2" t="s">
        <v>5</v>
      </c>
      <c r="Z53" s="4">
        <f>IF(R53="","",IF(P53=R53,"1",IF(P53&lt;R53,"2","0")))</f>
      </c>
      <c r="AA53" s="4"/>
      <c r="AB53" s="4">
        <f>IF(T53="","",IF(T53=V53,"1",IF(T53&gt;V53,"2","0")))</f>
      </c>
      <c r="AC53" s="2" t="s">
        <v>5</v>
      </c>
      <c r="AD53" s="4">
        <f>IF(V53="","",IF(T53=V53,"1",IF(T53&lt;V53,"2","0")))</f>
      </c>
    </row>
    <row r="54" spans="1:30" s="5" customFormat="1" ht="12.75">
      <c r="A54" s="36"/>
      <c r="B54" s="65"/>
      <c r="C54" s="9"/>
      <c r="D54" s="15"/>
      <c r="E54" s="9"/>
      <c r="F54" s="9"/>
      <c r="G54" s="9"/>
      <c r="H54" s="9"/>
      <c r="I54" s="9"/>
      <c r="J54" s="9"/>
      <c r="K54" s="9"/>
      <c r="L54" s="9"/>
      <c r="M54" s="9"/>
      <c r="N54" s="9"/>
      <c r="O54" s="9"/>
      <c r="P54" s="4"/>
      <c r="Q54" s="4"/>
      <c r="R54" s="4"/>
      <c r="S54" s="4"/>
      <c r="T54" s="4"/>
      <c r="U54" s="4"/>
      <c r="V54" s="4"/>
      <c r="W54" s="4"/>
      <c r="X54" s="4"/>
      <c r="Y54" s="2"/>
      <c r="Z54" s="4"/>
      <c r="AA54" s="4"/>
      <c r="AB54" s="4"/>
      <c r="AC54" s="2"/>
      <c r="AD54" s="4"/>
    </row>
    <row r="55" spans="1:30" ht="12.75">
      <c r="A55" s="36"/>
      <c r="B55" s="65" t="s">
        <v>100</v>
      </c>
      <c r="C55" s="9" t="str">
        <f>T($C$9)</f>
        <v>TSV Malmsheim</v>
      </c>
      <c r="D55" s="15" t="s">
        <v>18</v>
      </c>
      <c r="E55" s="9" t="str">
        <f>T($C$12)</f>
        <v>TSV Westerstetten</v>
      </c>
      <c r="F55" s="1"/>
      <c r="G55" s="1"/>
      <c r="H55" s="1"/>
      <c r="I55" s="1"/>
      <c r="J55" s="1"/>
      <c r="K55" s="1"/>
      <c r="L55" s="1"/>
      <c r="M55" s="1"/>
      <c r="N55" s="1"/>
      <c r="O55" s="1" t="str">
        <f>T($C$11)</f>
        <v>TSV Adelmannsfelden</v>
      </c>
      <c r="Q55" s="4" t="s">
        <v>5</v>
      </c>
      <c r="S55" s="4"/>
      <c r="U55" s="4" t="s">
        <v>5</v>
      </c>
      <c r="W55" s="4"/>
      <c r="X55" s="4">
        <f>IF(P55="","",IF(P55=R55,"1",IF(P55&gt;R55,"2","0")))</f>
      </c>
      <c r="Y55" s="2" t="s">
        <v>5</v>
      </c>
      <c r="Z55" s="4">
        <f>IF(R55="","",IF(P55=R55,"1",IF(P55&lt;R55,"2","0")))</f>
      </c>
      <c r="AA55" s="4"/>
      <c r="AB55" s="4">
        <f>IF(T55="","",IF(T55=V55,"1",IF(T55&gt;V55,"2","0")))</f>
      </c>
      <c r="AC55" s="2" t="s">
        <v>5</v>
      </c>
      <c r="AD55" s="4">
        <f>IF(V55="","",IF(T55=V55,"1",IF(T55&lt;V55,"2","0")))</f>
      </c>
    </row>
    <row r="56" spans="1:30" s="4" customFormat="1" ht="12.75">
      <c r="A56" s="36"/>
      <c r="B56" s="65" t="s">
        <v>101</v>
      </c>
      <c r="C56" s="9" t="str">
        <f>T($C$10)</f>
        <v>TSV Grafenau</v>
      </c>
      <c r="D56" s="15" t="s">
        <v>18</v>
      </c>
      <c r="E56" s="9" t="str">
        <f>T($C$13)</f>
        <v>TSV Gärtringen</v>
      </c>
      <c r="F56" s="9"/>
      <c r="G56" s="9"/>
      <c r="H56" s="9"/>
      <c r="I56" s="9"/>
      <c r="J56" s="9"/>
      <c r="K56" s="9"/>
      <c r="L56" s="9"/>
      <c r="M56" s="9"/>
      <c r="N56" s="9"/>
      <c r="O56" s="1" t="str">
        <f>T($C$11)</f>
        <v>TSV Adelmannsfelden</v>
      </c>
      <c r="Q56" s="4" t="s">
        <v>5</v>
      </c>
      <c r="U56" s="4" t="s">
        <v>5</v>
      </c>
      <c r="X56" s="4">
        <f>IF(P56="","",IF(P56=R56,"1",IF(P56&gt;R56,"2","0")))</f>
      </c>
      <c r="Y56" s="2" t="s">
        <v>5</v>
      </c>
      <c r="Z56" s="4">
        <f>IF(R56="","",IF(P56=R56,"1",IF(P56&lt;R56,"2","0")))</f>
      </c>
      <c r="AB56" s="4">
        <f>IF(T56="","",IF(T56=V56,"1",IF(T56&gt;V56,"2","0")))</f>
      </c>
      <c r="AC56" s="2" t="s">
        <v>5</v>
      </c>
      <c r="AD56" s="4">
        <f>IF(V56="","",IF(T56=V56,"1",IF(T56&lt;V56,"2","0")))</f>
      </c>
    </row>
    <row r="57" spans="1:30" s="5" customFormat="1" ht="12.75">
      <c r="A57" s="36"/>
      <c r="B57" s="36"/>
      <c r="C57" s="9"/>
      <c r="D57" s="15"/>
      <c r="E57" s="9"/>
      <c r="F57" s="9"/>
      <c r="G57" s="9"/>
      <c r="H57" s="9"/>
      <c r="I57" s="9"/>
      <c r="J57" s="9"/>
      <c r="K57" s="9"/>
      <c r="L57" s="9"/>
      <c r="M57" s="9"/>
      <c r="N57" s="9"/>
      <c r="O57" s="9"/>
      <c r="P57" s="4"/>
      <c r="Q57" s="4"/>
      <c r="R57" s="4"/>
      <c r="S57" s="4"/>
      <c r="T57" s="4"/>
      <c r="U57" s="4"/>
      <c r="V57" s="4"/>
      <c r="W57" s="4"/>
      <c r="X57" s="4"/>
      <c r="Y57" s="2"/>
      <c r="Z57" s="4"/>
      <c r="AA57" s="4"/>
      <c r="AB57" s="4"/>
      <c r="AC57" s="2"/>
      <c r="AD57" s="4"/>
    </row>
    <row r="58" spans="1:33" s="5" customFormat="1" ht="12.75">
      <c r="A58" s="36" t="s">
        <v>19</v>
      </c>
      <c r="B58" s="36"/>
      <c r="C58" s="9"/>
      <c r="D58" s="15"/>
      <c r="E58" s="9"/>
      <c r="F58" s="9"/>
      <c r="G58" s="9"/>
      <c r="H58" s="9"/>
      <c r="I58" s="9"/>
      <c r="J58" s="9"/>
      <c r="K58" s="9"/>
      <c r="L58" s="9"/>
      <c r="M58" s="9"/>
      <c r="N58" s="9"/>
      <c r="O58" s="9"/>
      <c r="P58" s="4"/>
      <c r="Q58" s="4" t="s">
        <v>13</v>
      </c>
      <c r="R58" s="4"/>
      <c r="S58" s="4"/>
      <c r="T58" s="4"/>
      <c r="U58" s="4" t="s">
        <v>13</v>
      </c>
      <c r="V58" s="4"/>
      <c r="W58" s="4"/>
      <c r="X58" s="4"/>
      <c r="Y58" s="2" t="s">
        <v>4</v>
      </c>
      <c r="Z58" s="4"/>
      <c r="AA58" s="4"/>
      <c r="AB58" s="4"/>
      <c r="AC58" s="2" t="s">
        <v>4</v>
      </c>
      <c r="AD58" s="4"/>
      <c r="AE58" s="4"/>
      <c r="AF58" s="2"/>
      <c r="AG58" s="4"/>
    </row>
    <row r="59" spans="1:33" ht="12.75">
      <c r="A59" s="36"/>
      <c r="B59" s="36"/>
      <c r="C59" t="str">
        <f>T(C9)</f>
        <v>TSV Malmsheim</v>
      </c>
      <c r="E59" s="349">
        <f>X17</f>
      </c>
      <c r="F59" s="349">
        <f>Z20</f>
      </c>
      <c r="G59" s="349">
        <f>X24</f>
      </c>
      <c r="H59" s="349">
        <f>Z29</f>
      </c>
      <c r="I59" s="349">
        <f>Z43</f>
      </c>
      <c r="J59" s="349">
        <f>X46</f>
      </c>
      <c r="K59" s="349">
        <f>Z50</f>
      </c>
      <c r="L59" s="349">
        <f>X55</f>
      </c>
      <c r="M59" s="305"/>
      <c r="N59" s="305"/>
      <c r="Q59" s="2" t="s">
        <v>5</v>
      </c>
      <c r="T59" s="2">
        <f>SUM(T17+V20+T24+V29+V43+T46+V50+T55)</f>
        <v>0</v>
      </c>
      <c r="U59" s="2" t="s">
        <v>5</v>
      </c>
      <c r="V59" s="2">
        <f>SUM(V17+T20+V24+T29+T43+V46+T50+V55)</f>
        <v>0</v>
      </c>
      <c r="X59" s="2" t="e">
        <f>SUM(X17+Z20+X24+Z29+Z43+X46+Z50+X55)</f>
        <v>#VALUE!</v>
      </c>
      <c r="Y59" s="2" t="s">
        <v>5</v>
      </c>
      <c r="Z59" s="2" t="e">
        <f>SUM(Z17+X20+Z24+X29+X43+Z46+X50+Z55)</f>
        <v>#VALUE!</v>
      </c>
      <c r="AB59" s="2" t="e">
        <f>SUM(AB17+AD20+AB24+AD29+AD43+AB46+AD50+AB55)</f>
        <v>#VALUE!</v>
      </c>
      <c r="AC59" s="2" t="s">
        <v>5</v>
      </c>
      <c r="AD59" s="2" t="e">
        <f>SUM(AD17+AB20+AD24+AB29+AB43+AD46+AB50+AD55)</f>
        <v>#VALUE!</v>
      </c>
      <c r="AE59" s="2"/>
      <c r="AF59" s="2"/>
      <c r="AG59" s="2"/>
    </row>
    <row r="60" spans="1:33" ht="12.75">
      <c r="A60" s="36"/>
      <c r="B60" s="36"/>
      <c r="C60" s="1" t="str">
        <f>T(C10)</f>
        <v>TSV Grafenau</v>
      </c>
      <c r="D60" s="40"/>
      <c r="E60" s="349">
        <f>Z17</f>
      </c>
      <c r="F60" s="350">
        <f>X21</f>
      </c>
      <c r="G60" s="350">
        <f>X26</f>
      </c>
      <c r="H60" s="350">
        <f>Z30</f>
      </c>
      <c r="I60" s="350">
        <f>X43</f>
      </c>
      <c r="J60" s="350">
        <f>Z47</f>
      </c>
      <c r="K60" s="350">
        <f>Z52</f>
      </c>
      <c r="L60" s="350">
        <f>X56</f>
      </c>
      <c r="M60" s="351"/>
      <c r="N60" s="351"/>
      <c r="O60" s="351"/>
      <c r="Q60" s="4" t="s">
        <v>5</v>
      </c>
      <c r="S60" s="14"/>
      <c r="T60" s="2">
        <f>SUM(V17+T21+T26+V30+T43+V47+V52+T56)</f>
        <v>0</v>
      </c>
      <c r="U60" s="4" t="s">
        <v>5</v>
      </c>
      <c r="V60" s="2">
        <f>SUM(T17+V21+V26+T30+V43+T47+T52+V56)</f>
        <v>0</v>
      </c>
      <c r="W60" s="14"/>
      <c r="X60" s="2" t="e">
        <f>SUM(Z17+X21+X26+Z30+X43+Z47+Z52+X56)</f>
        <v>#VALUE!</v>
      </c>
      <c r="Y60" s="4" t="s">
        <v>5</v>
      </c>
      <c r="Z60" s="2" t="e">
        <f>SUM(X17+Z21+Z26+X30+Z43+X47+X52+Z56)</f>
        <v>#VALUE!</v>
      </c>
      <c r="AA60" s="14"/>
      <c r="AB60" s="2" t="e">
        <f>SUM(AD17+AB21+AB26+AD30+AB43+AD47+AD52+AB56)</f>
        <v>#VALUE!</v>
      </c>
      <c r="AC60" s="4" t="s">
        <v>5</v>
      </c>
      <c r="AD60" s="2" t="e">
        <f>SUM(AB17+AD21+AD26+AB30+AD43+AB47+AB52+AD56)</f>
        <v>#VALUE!</v>
      </c>
      <c r="AE60" s="2"/>
      <c r="AF60" s="4"/>
      <c r="AG60" s="2"/>
    </row>
    <row r="61" spans="1:33" s="5" customFormat="1" ht="12.75">
      <c r="A61" s="36"/>
      <c r="B61" s="36"/>
      <c r="C61" s="9" t="str">
        <f>T(C11)</f>
        <v>TSV Adelmannsfelden</v>
      </c>
      <c r="D61" s="15"/>
      <c r="E61" s="352">
        <f>X18</f>
      </c>
      <c r="F61" s="352">
        <f>Z21</f>
      </c>
      <c r="G61" s="352">
        <f>Z24</f>
      </c>
      <c r="H61" s="352">
        <f>X27</f>
      </c>
      <c r="I61" s="352">
        <f>Z44</f>
      </c>
      <c r="J61" s="352">
        <f>X47</f>
      </c>
      <c r="K61" s="352">
        <f>X50</f>
      </c>
      <c r="L61" s="352">
        <f>Z53</f>
      </c>
      <c r="M61" s="295"/>
      <c r="N61" s="295"/>
      <c r="O61" s="9"/>
      <c r="P61" s="4"/>
      <c r="Q61" s="4" t="s">
        <v>5</v>
      </c>
      <c r="R61" s="4"/>
      <c r="S61" s="4"/>
      <c r="T61" s="4">
        <f>SUM(T18+V21+V24+T27+V44+T47+T50+V53)</f>
        <v>0</v>
      </c>
      <c r="U61" s="4" t="s">
        <v>5</v>
      </c>
      <c r="V61" s="4">
        <f>SUM(V18+T21+T24+V27+T44+V47+V50+T53)</f>
        <v>0</v>
      </c>
      <c r="W61" s="4"/>
      <c r="X61" s="4" t="e">
        <f>SUM(X18+Z21+Z24+X27+Z44+X47+X50+Z53)</f>
        <v>#VALUE!</v>
      </c>
      <c r="Y61" s="4" t="s">
        <v>5</v>
      </c>
      <c r="Z61" s="4" t="e">
        <f>SUM(Z18+X21+X24+Z27+X44+Z47+Z50+X53)</f>
        <v>#VALUE!</v>
      </c>
      <c r="AA61" s="4"/>
      <c r="AB61" s="4" t="e">
        <f>SUM(AB18+AD21+AD24+AB27+AD44+AB47+AB50+AD53)</f>
        <v>#VALUE!</v>
      </c>
      <c r="AC61" s="4" t="s">
        <v>5</v>
      </c>
      <c r="AD61" s="4" t="e">
        <f>SUM(AD18+AB21+AB24+AD27+AB44+AD47+AD50+AB53)</f>
        <v>#VALUE!</v>
      </c>
      <c r="AE61" s="4"/>
      <c r="AF61" s="4"/>
      <c r="AG61" s="4"/>
    </row>
    <row r="62" spans="1:33" ht="12.75">
      <c r="A62" s="36"/>
      <c r="B62" s="36"/>
      <c r="C62" s="1" t="str">
        <f>T(C12)</f>
        <v>TSV Westerstetten</v>
      </c>
      <c r="D62" s="40"/>
      <c r="E62" s="350">
        <f>Z18</f>
      </c>
      <c r="F62" s="350">
        <f>X23</f>
      </c>
      <c r="G62" s="350">
        <f>Z26</f>
      </c>
      <c r="H62" s="350">
        <f>X29</f>
      </c>
      <c r="I62" s="350">
        <f>X44</f>
      </c>
      <c r="J62" s="350">
        <f>Z49</f>
      </c>
      <c r="K62" s="350">
        <f>X52</f>
      </c>
      <c r="L62" s="350">
        <f>Z55</f>
      </c>
      <c r="M62" s="351"/>
      <c r="N62" s="351"/>
      <c r="O62" s="1"/>
      <c r="Q62" s="4" t="s">
        <v>5</v>
      </c>
      <c r="S62" s="4"/>
      <c r="T62" s="2">
        <f>SUM(V18+T23+V26+T29+T44+V49+T52+V55)</f>
        <v>0</v>
      </c>
      <c r="U62" s="4" t="s">
        <v>5</v>
      </c>
      <c r="V62" s="2">
        <f>SUM(T18+V23+T26+V29+V44+T49+V52+T55)</f>
        <v>0</v>
      </c>
      <c r="W62" s="4"/>
      <c r="X62" s="2" t="e">
        <f>SUM(Z18+X23+Z26+X29+X44+Z49+X52+Z55)</f>
        <v>#VALUE!</v>
      </c>
      <c r="Y62" s="4" t="s">
        <v>5</v>
      </c>
      <c r="Z62" s="2" t="e">
        <f>SUM(X18+Z23+X26+Z29+Z44+X49+Z52+X55)</f>
        <v>#VALUE!</v>
      </c>
      <c r="AA62" s="4"/>
      <c r="AB62" s="2" t="e">
        <f>SUM(AD18+AB23+AD26+AB29+AB44+AD49+AB52+AD55)</f>
        <v>#VALUE!</v>
      </c>
      <c r="AC62" s="4" t="s">
        <v>5</v>
      </c>
      <c r="AD62" s="2" t="e">
        <f>SUM(AB18+AD23+AB26+AD29+AD44+AB49+AD52+AB55)</f>
        <v>#VALUE!</v>
      </c>
      <c r="AE62" s="2"/>
      <c r="AF62" s="4"/>
      <c r="AG62" s="2"/>
    </row>
    <row r="63" spans="1:33" ht="12.75">
      <c r="A63" s="36"/>
      <c r="B63" s="36"/>
      <c r="C63" t="str">
        <f>T(C13)</f>
        <v>TSV Gärtringen</v>
      </c>
      <c r="E63" s="349">
        <f>X20</f>
      </c>
      <c r="F63" s="349">
        <f>Z23</f>
      </c>
      <c r="G63" s="349">
        <f>Z27</f>
      </c>
      <c r="H63" s="349">
        <f>X30</f>
      </c>
      <c r="I63" s="349">
        <f>Z46</f>
      </c>
      <c r="J63" s="349">
        <f>X49</f>
      </c>
      <c r="K63" s="349">
        <f>X53</f>
      </c>
      <c r="L63" s="349">
        <f>Z56</f>
      </c>
      <c r="M63" s="305"/>
      <c r="N63" s="305"/>
      <c r="Q63" s="2" t="s">
        <v>5</v>
      </c>
      <c r="T63" s="2">
        <f>SUM(T20+V23+V27+T30+V46+T49+T53+V56)</f>
        <v>0</v>
      </c>
      <c r="U63" s="2" t="s">
        <v>5</v>
      </c>
      <c r="V63" s="2">
        <f>SUM(V20+T23+T27+V30+T46+V49+V53+T56)</f>
        <v>0</v>
      </c>
      <c r="X63" s="2" t="e">
        <f>SUM(X20+Z23+Z27+X30+Z46+X49+X53+Z56)</f>
        <v>#VALUE!</v>
      </c>
      <c r="Y63" s="2" t="s">
        <v>5</v>
      </c>
      <c r="Z63" s="2" t="e">
        <f>SUM(Z20+X23+X27+Z30+X46+Z49+Z53+X56)</f>
        <v>#VALUE!</v>
      </c>
      <c r="AB63" s="2" t="e">
        <f>SUM(AB20+AD23+AD27+AB30+AD46+AB49+AB53+AD56)</f>
        <v>#VALUE!</v>
      </c>
      <c r="AC63" s="2" t="s">
        <v>5</v>
      </c>
      <c r="AD63" s="2" t="e">
        <f>SUM(AD20+AB23+AB27+AD30+AB46+AD49+AD53+AB56)</f>
        <v>#VALUE!</v>
      </c>
      <c r="AE63" s="2"/>
      <c r="AF63" s="2"/>
      <c r="AG63" s="2"/>
    </row>
    <row r="64" spans="1:30" s="3" customFormat="1" ht="12.75">
      <c r="A64" s="36"/>
      <c r="B64" s="36"/>
      <c r="C64" s="9"/>
      <c r="D64" s="15"/>
      <c r="E64" s="9"/>
      <c r="F64" s="9"/>
      <c r="G64" s="9"/>
      <c r="H64" s="9"/>
      <c r="I64" s="9"/>
      <c r="J64" s="9"/>
      <c r="K64" s="9"/>
      <c r="L64" s="9"/>
      <c r="M64" s="9"/>
      <c r="N64" s="9"/>
      <c r="O64" s="9"/>
      <c r="P64" s="14"/>
      <c r="Q64" s="4"/>
      <c r="R64" s="14"/>
      <c r="S64" s="4"/>
      <c r="T64" s="14"/>
      <c r="U64" s="4"/>
      <c r="V64" s="14"/>
      <c r="W64" s="4"/>
      <c r="X64" s="4"/>
      <c r="Y64" s="4"/>
      <c r="Z64" s="4"/>
      <c r="AA64" s="4"/>
      <c r="AB64" s="4"/>
      <c r="AC64" s="4"/>
      <c r="AD64" s="4"/>
    </row>
    <row r="65" spans="1:30" ht="12.75">
      <c r="A65" s="36"/>
      <c r="B65" s="36"/>
      <c r="C65" s="1"/>
      <c r="D65" s="40"/>
      <c r="E65" s="1"/>
      <c r="F65" s="1"/>
      <c r="G65" s="1"/>
      <c r="H65" s="1"/>
      <c r="I65" s="1"/>
      <c r="J65" s="1"/>
      <c r="K65" s="1"/>
      <c r="L65" s="1"/>
      <c r="M65" s="1"/>
      <c r="N65" s="1"/>
      <c r="O65" s="1"/>
      <c r="Q65" s="4"/>
      <c r="U65" s="4"/>
      <c r="X65" s="4"/>
      <c r="Z65" s="4"/>
      <c r="AB65" s="4"/>
      <c r="AD65" s="4"/>
    </row>
    <row r="67" spans="1:30" ht="12.75">
      <c r="A67" s="36"/>
      <c r="B67" s="36"/>
      <c r="C67" s="1"/>
      <c r="D67" s="40"/>
      <c r="E67" s="1"/>
      <c r="F67" s="1"/>
      <c r="G67" s="1"/>
      <c r="H67" s="1"/>
      <c r="I67" s="1"/>
      <c r="J67" s="1"/>
      <c r="K67" s="1"/>
      <c r="L67" s="1"/>
      <c r="M67" s="1"/>
      <c r="N67" s="1"/>
      <c r="O67" s="1"/>
      <c r="Q67" s="4"/>
      <c r="S67" s="14"/>
      <c r="U67" s="4"/>
      <c r="W67" s="14"/>
      <c r="X67" s="4"/>
      <c r="Z67" s="4"/>
      <c r="AA67" s="14"/>
      <c r="AB67" s="4"/>
      <c r="AD67" s="4"/>
    </row>
    <row r="68" spans="1:30" ht="12.75">
      <c r="A68" s="36"/>
      <c r="B68" s="36"/>
      <c r="C68" s="1"/>
      <c r="D68" s="40"/>
      <c r="E68" s="1"/>
      <c r="F68" s="1"/>
      <c r="G68" s="1"/>
      <c r="H68" s="1"/>
      <c r="I68" s="1"/>
      <c r="J68" s="1"/>
      <c r="K68" s="1"/>
      <c r="L68" s="1"/>
      <c r="M68" s="1"/>
      <c r="N68" s="1"/>
      <c r="O68" s="1"/>
      <c r="Q68" s="4"/>
      <c r="S68" s="4"/>
      <c r="U68" s="4"/>
      <c r="W68" s="4"/>
      <c r="X68" s="4"/>
      <c r="Z68" s="4"/>
      <c r="AA68" s="4"/>
      <c r="AB68" s="4"/>
      <c r="AD68" s="4"/>
    </row>
    <row r="69" spans="1:30" s="5" customFormat="1" ht="12.75">
      <c r="A69" s="36"/>
      <c r="B69" s="36"/>
      <c r="C69" s="9"/>
      <c r="D69" s="15"/>
      <c r="E69" s="9"/>
      <c r="F69" s="9"/>
      <c r="G69" s="9"/>
      <c r="H69" s="9"/>
      <c r="I69" s="9"/>
      <c r="J69" s="9"/>
      <c r="K69" s="9"/>
      <c r="L69" s="9"/>
      <c r="M69" s="9"/>
      <c r="N69" s="9"/>
      <c r="O69" s="9"/>
      <c r="P69" s="4"/>
      <c r="Q69" s="4"/>
      <c r="R69" s="4"/>
      <c r="S69" s="4"/>
      <c r="T69" s="4"/>
      <c r="U69" s="4"/>
      <c r="V69" s="4"/>
      <c r="W69" s="4"/>
      <c r="X69" s="4"/>
      <c r="Y69" s="2"/>
      <c r="Z69" s="4"/>
      <c r="AA69" s="4"/>
      <c r="AB69" s="4"/>
      <c r="AC69" s="2"/>
      <c r="AD69" s="4"/>
    </row>
    <row r="71" spans="1:30" ht="12.75">
      <c r="A71" s="36"/>
      <c r="B71" s="36"/>
      <c r="C71" s="1"/>
      <c r="D71" s="40"/>
      <c r="E71" s="1"/>
      <c r="F71" s="1"/>
      <c r="G71" s="1"/>
      <c r="H71" s="1"/>
      <c r="I71" s="1"/>
      <c r="J71" s="1"/>
      <c r="K71" s="1"/>
      <c r="L71" s="1"/>
      <c r="M71" s="1"/>
      <c r="N71" s="1"/>
      <c r="O71" s="1"/>
      <c r="S71" s="14"/>
      <c r="W71" s="14"/>
      <c r="X71" s="4"/>
      <c r="Z71" s="4"/>
      <c r="AA71" s="14"/>
      <c r="AB71" s="4"/>
      <c r="AD71" s="4"/>
    </row>
    <row r="73" spans="1:30" ht="12.75">
      <c r="A73" s="36"/>
      <c r="B73" s="36"/>
      <c r="C73" s="1"/>
      <c r="D73" s="40"/>
      <c r="E73" s="1"/>
      <c r="F73" s="1"/>
      <c r="G73" s="1"/>
      <c r="H73" s="1"/>
      <c r="I73" s="1"/>
      <c r="J73" s="1"/>
      <c r="K73" s="1"/>
      <c r="L73" s="1"/>
      <c r="M73" s="1"/>
      <c r="N73" s="1"/>
      <c r="O73" s="1"/>
      <c r="S73" s="14"/>
      <c r="W73" s="14"/>
      <c r="X73" s="14"/>
      <c r="Y73" s="14"/>
      <c r="Z73" s="14"/>
      <c r="AA73" s="14"/>
      <c r="AB73" s="14"/>
      <c r="AC73" s="14"/>
      <c r="AD73" s="14"/>
    </row>
    <row r="74" spans="1:30" s="7" customFormat="1" ht="12.75">
      <c r="A74" s="34"/>
      <c r="B74" s="34"/>
      <c r="D74" s="38"/>
      <c r="P74" s="14"/>
      <c r="Q74" s="14"/>
      <c r="R74" s="14"/>
      <c r="S74" s="14"/>
      <c r="T74" s="14"/>
      <c r="U74" s="14"/>
      <c r="V74" s="14"/>
      <c r="W74" s="14"/>
      <c r="X74" s="14"/>
      <c r="Y74" s="14"/>
      <c r="Z74" s="14"/>
      <c r="AA74" s="14"/>
      <c r="AB74" s="14"/>
      <c r="AC74" s="14"/>
      <c r="AD74" s="14"/>
    </row>
    <row r="75" spans="1:30" s="7" customFormat="1" ht="12.75">
      <c r="A75" s="34"/>
      <c r="B75" s="34"/>
      <c r="D75" s="38"/>
      <c r="P75" s="14"/>
      <c r="Q75" s="14"/>
      <c r="R75" s="14"/>
      <c r="S75" s="14"/>
      <c r="T75" s="14"/>
      <c r="U75" s="14"/>
      <c r="V75" s="14"/>
      <c r="W75" s="14"/>
      <c r="X75" s="14"/>
      <c r="Y75" s="14"/>
      <c r="Z75" s="14"/>
      <c r="AA75" s="14"/>
      <c r="AB75" s="14"/>
      <c r="AC75" s="14"/>
      <c r="AD75" s="14"/>
    </row>
    <row r="76" spans="1:30" s="7" customFormat="1" ht="12.75">
      <c r="A76" s="34"/>
      <c r="B76" s="34"/>
      <c r="D76" s="38"/>
      <c r="P76" s="14"/>
      <c r="Q76" s="14"/>
      <c r="R76" s="14"/>
      <c r="S76" s="14"/>
      <c r="T76" s="14"/>
      <c r="U76" s="14"/>
      <c r="V76" s="14"/>
      <c r="W76" s="14"/>
      <c r="X76" s="14"/>
      <c r="Y76" s="14"/>
      <c r="Z76" s="14"/>
      <c r="AA76" s="14"/>
      <c r="AB76" s="14"/>
      <c r="AC76" s="14"/>
      <c r="AD76" s="14"/>
    </row>
    <row r="77" spans="1:30" s="7" customFormat="1" ht="12.75">
      <c r="A77" s="34"/>
      <c r="B77" s="34"/>
      <c r="D77" s="38"/>
      <c r="P77" s="14"/>
      <c r="Q77" s="14"/>
      <c r="R77" s="14"/>
      <c r="S77" s="14"/>
      <c r="T77" s="14"/>
      <c r="U77" s="14"/>
      <c r="V77" s="14"/>
      <c r="W77" s="14"/>
      <c r="X77" s="14"/>
      <c r="Y77" s="14"/>
      <c r="Z77" s="14"/>
      <c r="AA77" s="14"/>
      <c r="AB77" s="14"/>
      <c r="AC77" s="14"/>
      <c r="AD77" s="14"/>
    </row>
    <row r="78" spans="1:30" s="7" customFormat="1" ht="12.75">
      <c r="A78" s="34"/>
      <c r="B78" s="34"/>
      <c r="D78" s="38"/>
      <c r="P78" s="14"/>
      <c r="Q78" s="14"/>
      <c r="R78" s="14"/>
      <c r="S78" s="14"/>
      <c r="T78" s="14"/>
      <c r="U78" s="14"/>
      <c r="V78" s="14"/>
      <c r="W78" s="14"/>
      <c r="X78" s="14"/>
      <c r="Y78" s="14"/>
      <c r="Z78" s="14"/>
      <c r="AA78" s="14"/>
      <c r="AB78" s="14"/>
      <c r="AC78" s="14"/>
      <c r="AD78" s="14"/>
    </row>
    <row r="79" spans="1:30" s="7" customFormat="1" ht="12.75">
      <c r="A79" s="34"/>
      <c r="B79" s="34"/>
      <c r="D79" s="38"/>
      <c r="P79" s="14"/>
      <c r="Q79" s="14"/>
      <c r="R79" s="14"/>
      <c r="S79" s="14"/>
      <c r="T79" s="14"/>
      <c r="U79" s="14"/>
      <c r="V79" s="14"/>
      <c r="W79" s="14"/>
      <c r="X79" s="14"/>
      <c r="Y79" s="14"/>
      <c r="Z79" s="14"/>
      <c r="AA79" s="14"/>
      <c r="AB79" s="14"/>
      <c r="AC79" s="14"/>
      <c r="AD79" s="14"/>
    </row>
    <row r="80" spans="1:30" s="7" customFormat="1" ht="12.75">
      <c r="A80" s="34"/>
      <c r="B80" s="34"/>
      <c r="D80" s="38"/>
      <c r="P80" s="14"/>
      <c r="Q80" s="14"/>
      <c r="R80" s="14"/>
      <c r="S80" s="14"/>
      <c r="T80" s="14"/>
      <c r="U80" s="14"/>
      <c r="V80" s="14"/>
      <c r="W80" s="14"/>
      <c r="X80" s="14"/>
      <c r="Y80" s="14"/>
      <c r="Z80" s="14"/>
      <c r="AA80" s="14"/>
      <c r="AB80" s="14"/>
      <c r="AC80" s="14"/>
      <c r="AD80" s="14"/>
    </row>
    <row r="81" spans="1:30" s="7" customFormat="1" ht="12.75">
      <c r="A81" s="34"/>
      <c r="B81" s="34"/>
      <c r="D81" s="38"/>
      <c r="P81" s="14"/>
      <c r="Q81" s="14"/>
      <c r="R81" s="14"/>
      <c r="S81" s="4"/>
      <c r="T81" s="14"/>
      <c r="U81" s="14"/>
      <c r="V81" s="14"/>
      <c r="W81" s="4"/>
      <c r="X81" s="4"/>
      <c r="Y81" s="2"/>
      <c r="Z81" s="4"/>
      <c r="AA81" s="4"/>
      <c r="AB81" s="4"/>
      <c r="AC81" s="2"/>
      <c r="AD81" s="4"/>
    </row>
    <row r="82" spans="1:30" s="7" customFormat="1" ht="12.75">
      <c r="A82" s="34"/>
      <c r="B82" s="34"/>
      <c r="D82" s="38"/>
      <c r="P82" s="14"/>
      <c r="Q82" s="14"/>
      <c r="R82" s="14"/>
      <c r="S82" s="4"/>
      <c r="T82" s="14"/>
      <c r="U82" s="14"/>
      <c r="V82" s="14"/>
      <c r="W82" s="4"/>
      <c r="X82" s="4"/>
      <c r="Y82" s="2"/>
      <c r="Z82" s="4"/>
      <c r="AA82" s="4"/>
      <c r="AB82" s="4"/>
      <c r="AC82" s="2"/>
      <c r="AD82" s="4"/>
    </row>
    <row r="83" spans="1:30" s="7" customFormat="1" ht="12.75">
      <c r="A83" s="34"/>
      <c r="B83" s="34"/>
      <c r="D83" s="38"/>
      <c r="P83" s="14"/>
      <c r="Q83" s="14"/>
      <c r="R83" s="14"/>
      <c r="S83" s="4"/>
      <c r="T83" s="14"/>
      <c r="U83" s="14"/>
      <c r="V83" s="14"/>
      <c r="W83" s="4"/>
      <c r="X83" s="4"/>
      <c r="Y83" s="2"/>
      <c r="Z83" s="4"/>
      <c r="AA83" s="4"/>
      <c r="AB83" s="4"/>
      <c r="AC83" s="2"/>
      <c r="AD83" s="4"/>
    </row>
  </sheetData>
  <sheetProtection/>
  <mergeCells count="7">
    <mergeCell ref="C32:N32"/>
    <mergeCell ref="C33:N33"/>
    <mergeCell ref="C36:N36"/>
    <mergeCell ref="C1:N1"/>
    <mergeCell ref="C2:N2"/>
    <mergeCell ref="C4:N4"/>
    <mergeCell ref="C5:N5"/>
  </mergeCells>
  <printOptions/>
  <pageMargins left="0.35433070866141736" right="0.15748031496062992" top="0.37" bottom="0.17" header="0.17" footer="0.19"/>
  <pageSetup horizontalDpi="600" verticalDpi="600" orientation="portrait" paperSize="9" scale="75" r:id="rId1"/>
  <headerFooter alignWithMargins="0">
    <oddHeader>&amp;C&amp;"Arial,Fett"&amp;14U12 - STB-Feldsaison 2016</oddHeader>
  </headerFooter>
</worksheet>
</file>

<file path=xl/worksheets/sheet4.xml><?xml version="1.0" encoding="utf-8"?>
<worksheet xmlns="http://schemas.openxmlformats.org/spreadsheetml/2006/main" xmlns:r="http://schemas.openxmlformats.org/officeDocument/2006/relationships">
  <sheetPr codeName="Tabelle9">
    <tabColor indexed="11"/>
  </sheetPr>
  <dimension ref="A1:IV103"/>
  <sheetViews>
    <sheetView workbookViewId="0" topLeftCell="A7">
      <selection activeCell="C49" sqref="C49"/>
    </sheetView>
  </sheetViews>
  <sheetFormatPr defaultColWidth="11.421875" defaultRowHeight="12.75"/>
  <cols>
    <col min="1" max="1" width="14.00390625" style="0" customWidth="1"/>
    <col min="2" max="2" width="3.00390625" style="66" customWidth="1"/>
    <col min="3" max="3" width="18.7109375" style="0" customWidth="1"/>
    <col min="4" max="4" width="2.28125" style="16" customWidth="1"/>
    <col min="5" max="14" width="2.28125" style="0" customWidth="1"/>
    <col min="15" max="15" width="18.8515625" style="0" customWidth="1"/>
    <col min="16" max="16" width="4.00390625" style="2" customWidth="1"/>
    <col min="17" max="17" width="1.421875" style="2" customWidth="1"/>
    <col min="18" max="18" width="4.00390625" style="2" customWidth="1"/>
    <col min="19" max="19" width="1.7109375" style="2" customWidth="1"/>
    <col min="20" max="20" width="4.140625" style="2" customWidth="1"/>
    <col min="21" max="21" width="0.85546875" style="2" customWidth="1"/>
    <col min="22" max="22" width="4.140625" style="2" customWidth="1"/>
    <col min="23" max="23" width="1.7109375" style="2" customWidth="1"/>
    <col min="24" max="24" width="4.140625" style="2" customWidth="1"/>
    <col min="25" max="25" width="0.85546875" style="2" customWidth="1"/>
    <col min="26" max="26" width="4.140625" style="2" customWidth="1"/>
  </cols>
  <sheetData>
    <row r="1" spans="1:26" s="7" customFormat="1" ht="12.75">
      <c r="A1" s="34" t="s">
        <v>7</v>
      </c>
      <c r="B1" s="39"/>
      <c r="C1" s="355">
        <f>Spielplan!$E$12</f>
        <v>42868</v>
      </c>
      <c r="D1" s="356"/>
      <c r="E1" s="356"/>
      <c r="F1" s="356"/>
      <c r="G1" s="356"/>
      <c r="H1" s="356"/>
      <c r="I1" s="356"/>
      <c r="J1" s="356"/>
      <c r="K1" s="356"/>
      <c r="L1" s="356"/>
      <c r="M1" s="356"/>
      <c r="N1" s="356"/>
      <c r="P1" s="14"/>
      <c r="Q1" s="14"/>
      <c r="R1" s="14"/>
      <c r="S1" s="14"/>
      <c r="T1" s="14"/>
      <c r="U1" s="14"/>
      <c r="V1" s="14"/>
      <c r="W1" s="14"/>
      <c r="X1" s="14"/>
      <c r="Y1" s="14"/>
      <c r="Z1" s="14"/>
    </row>
    <row r="2" spans="1:26" s="7" customFormat="1" ht="12.75">
      <c r="A2" s="34" t="s">
        <v>109</v>
      </c>
      <c r="B2" s="39"/>
      <c r="C2" s="355" t="str">
        <f>Spielplan!$E$14</f>
        <v>TV Vaihingen/Enz</v>
      </c>
      <c r="D2" s="356"/>
      <c r="E2" s="356"/>
      <c r="F2" s="356"/>
      <c r="G2" s="356"/>
      <c r="H2" s="356"/>
      <c r="I2" s="356"/>
      <c r="J2" s="356"/>
      <c r="K2" s="356"/>
      <c r="L2" s="356"/>
      <c r="M2" s="356"/>
      <c r="N2" s="356"/>
      <c r="P2" s="14"/>
      <c r="Q2" s="14"/>
      <c r="R2" s="14"/>
      <c r="S2" s="14"/>
      <c r="T2" s="14"/>
      <c r="U2" s="14"/>
      <c r="V2" s="14"/>
      <c r="W2" s="14"/>
      <c r="X2" s="14"/>
      <c r="Y2" s="14"/>
      <c r="Z2" s="14"/>
    </row>
    <row r="3" spans="1:26" s="7" customFormat="1" ht="12.75">
      <c r="A3" s="34" t="s">
        <v>8</v>
      </c>
      <c r="B3" s="39"/>
      <c r="C3" s="35" t="s">
        <v>127</v>
      </c>
      <c r="D3" s="38"/>
      <c r="P3" s="14"/>
      <c r="Q3" s="14"/>
      <c r="R3" s="14"/>
      <c r="S3" s="14"/>
      <c r="T3" s="14"/>
      <c r="U3" s="14"/>
      <c r="V3" s="14"/>
      <c r="W3" s="14"/>
      <c r="X3" s="14"/>
      <c r="Y3" s="14"/>
      <c r="Z3" s="14"/>
    </row>
    <row r="4" spans="1:26" s="7" customFormat="1" ht="12.75">
      <c r="A4" s="34" t="s">
        <v>40</v>
      </c>
      <c r="B4" s="39"/>
      <c r="C4" s="3" t="s">
        <v>128</v>
      </c>
      <c r="D4" s="38"/>
      <c r="P4" s="14"/>
      <c r="Q4" s="14"/>
      <c r="R4" s="14"/>
      <c r="S4" s="14"/>
      <c r="T4" s="14"/>
      <c r="U4" s="14"/>
      <c r="V4" s="14"/>
      <c r="W4" s="14"/>
      <c r="X4" s="14"/>
      <c r="Y4" s="14"/>
      <c r="Z4" s="14"/>
    </row>
    <row r="5" spans="1:26" s="7" customFormat="1" ht="12.75">
      <c r="A5" s="34" t="s">
        <v>9</v>
      </c>
      <c r="B5" s="39"/>
      <c r="C5" s="355" t="str">
        <f>Spielplan!$E$13</f>
        <v>10 Uhr</v>
      </c>
      <c r="D5" s="356"/>
      <c r="E5" s="356"/>
      <c r="F5" s="356"/>
      <c r="G5" s="356"/>
      <c r="H5" s="356"/>
      <c r="I5" s="356"/>
      <c r="J5" s="356"/>
      <c r="K5" s="356"/>
      <c r="L5" s="356"/>
      <c r="M5" s="356"/>
      <c r="N5" s="356"/>
      <c r="P5" s="14"/>
      <c r="Q5" s="14"/>
      <c r="R5" s="14"/>
      <c r="S5" s="14"/>
      <c r="T5" s="14"/>
      <c r="U5" s="14"/>
      <c r="V5" s="14"/>
      <c r="W5" s="14"/>
      <c r="X5" s="14"/>
      <c r="Y5" s="14"/>
      <c r="Z5" s="14"/>
    </row>
    <row r="6" spans="1:26" s="7" customFormat="1" ht="12.75">
      <c r="A6" s="34" t="s">
        <v>41</v>
      </c>
      <c r="B6" s="39"/>
      <c r="C6" s="7" t="s">
        <v>126</v>
      </c>
      <c r="D6" s="38"/>
      <c r="P6" s="14"/>
      <c r="Q6" s="14"/>
      <c r="R6" s="14"/>
      <c r="S6" s="14"/>
      <c r="T6" s="14"/>
      <c r="U6" s="14"/>
      <c r="V6" s="14"/>
      <c r="W6" s="14"/>
      <c r="X6" s="14"/>
      <c r="Y6" s="14"/>
      <c r="Z6" s="14"/>
    </row>
    <row r="7" spans="1:26" s="7" customFormat="1" ht="12.75">
      <c r="A7" s="34" t="s">
        <v>42</v>
      </c>
      <c r="B7" s="39"/>
      <c r="C7" s="7" t="str">
        <f>Spielplan!$E$2</f>
        <v>Vorrunde Gruppe B</v>
      </c>
      <c r="D7" s="38"/>
      <c r="P7" s="14"/>
      <c r="Q7" s="14"/>
      <c r="R7" s="14"/>
      <c r="S7" s="14"/>
      <c r="T7" s="14"/>
      <c r="U7" s="14"/>
      <c r="V7" s="14"/>
      <c r="W7" s="14"/>
      <c r="X7" s="14"/>
      <c r="Y7" s="14"/>
      <c r="Z7" s="14"/>
    </row>
    <row r="8" spans="1:256" s="7" customFormat="1" ht="12.75">
      <c r="A8" s="34" t="s">
        <v>43</v>
      </c>
      <c r="B8" s="39"/>
      <c r="C8" s="34"/>
      <c r="D8" s="34"/>
      <c r="E8" s="34"/>
      <c r="F8" s="34"/>
      <c r="P8" s="14"/>
      <c r="Q8" s="14"/>
      <c r="R8" s="14"/>
      <c r="S8" s="14"/>
      <c r="T8" s="14"/>
      <c r="U8" s="34"/>
      <c r="V8" s="34"/>
      <c r="W8" s="14"/>
      <c r="X8" s="1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pans="1:26" s="7" customFormat="1" ht="12.75">
      <c r="A9" s="34" t="s">
        <v>12</v>
      </c>
      <c r="B9" s="39"/>
      <c r="C9" s="45" t="str">
        <f>Spielplan!E3</f>
        <v>TV Vaihingen/Enz 1</v>
      </c>
      <c r="D9" s="38"/>
      <c r="P9" s="14"/>
      <c r="Q9" s="14"/>
      <c r="R9" s="14"/>
      <c r="S9" s="14"/>
      <c r="T9" s="14"/>
      <c r="U9" s="14"/>
      <c r="V9" s="14"/>
      <c r="W9" s="14"/>
      <c r="X9" s="14"/>
      <c r="Y9" s="14"/>
      <c r="Z9" s="14"/>
    </row>
    <row r="10" spans="1:26" s="7" customFormat="1" ht="12.75">
      <c r="A10" s="34"/>
      <c r="B10" s="39"/>
      <c r="C10" s="45" t="str">
        <f>Spielplan!E4</f>
        <v>TV Vaihingen/Enz 2</v>
      </c>
      <c r="D10" s="38"/>
      <c r="P10" s="14"/>
      <c r="Q10" s="14"/>
      <c r="R10" s="14"/>
      <c r="S10" s="14"/>
      <c r="T10" s="14"/>
      <c r="U10" s="14"/>
      <c r="V10" s="14"/>
      <c r="W10" s="14"/>
      <c r="X10" s="14"/>
      <c r="Y10" s="14"/>
      <c r="Z10" s="14"/>
    </row>
    <row r="11" spans="1:26" s="7" customFormat="1" ht="12.75">
      <c r="A11" s="34"/>
      <c r="B11" s="39"/>
      <c r="C11" s="45" t="str">
        <f>Spielplan!E5</f>
        <v>TV Heuchlingen 1</v>
      </c>
      <c r="D11" s="38"/>
      <c r="P11" s="14"/>
      <c r="Q11" s="14"/>
      <c r="R11" s="14"/>
      <c r="S11" s="14"/>
      <c r="T11" s="14"/>
      <c r="U11" s="14"/>
      <c r="V11" s="14"/>
      <c r="W11" s="14"/>
      <c r="X11" s="14"/>
      <c r="Y11" s="14"/>
      <c r="Z11" s="14"/>
    </row>
    <row r="12" spans="1:26" s="7" customFormat="1" ht="12.75">
      <c r="A12" s="34"/>
      <c r="B12" s="39"/>
      <c r="C12" s="45" t="str">
        <f>Spielplan!E6</f>
        <v>TV Stammheim</v>
      </c>
      <c r="D12" s="38"/>
      <c r="P12" s="14"/>
      <c r="Q12" s="14"/>
      <c r="R12" s="14"/>
      <c r="S12" s="4"/>
      <c r="T12" s="4"/>
      <c r="U12" s="2"/>
      <c r="V12" s="4"/>
      <c r="W12" s="4"/>
      <c r="X12" s="4"/>
      <c r="Y12" s="2"/>
      <c r="Z12" s="4"/>
    </row>
    <row r="13" spans="1:26" s="7" customFormat="1" ht="12.75">
      <c r="A13" s="34"/>
      <c r="B13" s="39"/>
      <c r="C13" s="45" t="str">
        <f>Spielplan!E7</f>
        <v>TV Hohenklingen</v>
      </c>
      <c r="D13" s="38"/>
      <c r="P13" s="14"/>
      <c r="Q13" s="14"/>
      <c r="R13" s="14"/>
      <c r="S13" s="4"/>
      <c r="T13" s="4"/>
      <c r="U13" s="2"/>
      <c r="V13" s="4"/>
      <c r="W13" s="4"/>
      <c r="X13" s="4"/>
      <c r="Y13" s="2"/>
      <c r="Z13" s="4"/>
    </row>
    <row r="14" spans="1:26" s="7" customFormat="1" ht="12.75">
      <c r="A14" s="34"/>
      <c r="B14" s="39"/>
      <c r="C14" s="45" t="str">
        <f>Spielplan!E8</f>
        <v>TSV Niedernhall</v>
      </c>
      <c r="D14" s="38"/>
      <c r="P14" s="14"/>
      <c r="Q14" s="14"/>
      <c r="R14" s="14"/>
      <c r="S14" s="4"/>
      <c r="T14" s="4"/>
      <c r="U14" s="2"/>
      <c r="V14" s="4"/>
      <c r="W14" s="4"/>
      <c r="X14" s="4"/>
      <c r="Y14" s="2"/>
      <c r="Z14" s="4"/>
    </row>
    <row r="15" spans="1:26" s="3" customFormat="1" ht="12.75">
      <c r="A15" s="36"/>
      <c r="B15" s="65"/>
      <c r="C15" s="264"/>
      <c r="D15" s="265"/>
      <c r="E15" s="8"/>
      <c r="F15" s="8"/>
      <c r="G15" s="8"/>
      <c r="H15" s="8"/>
      <c r="I15" s="8"/>
      <c r="J15" s="8"/>
      <c r="K15" s="8"/>
      <c r="L15" s="8"/>
      <c r="M15" s="8"/>
      <c r="N15" s="8"/>
      <c r="O15" s="8"/>
      <c r="P15" s="8"/>
      <c r="Q15" s="8"/>
      <c r="R15" s="8"/>
      <c r="S15" s="10"/>
      <c r="T15" s="10"/>
      <c r="U15" s="266"/>
      <c r="V15" s="10"/>
      <c r="W15" s="10"/>
      <c r="X15" s="10"/>
      <c r="Y15" s="266"/>
      <c r="Z15" s="10"/>
    </row>
    <row r="16" spans="1:26" s="3" customFormat="1" ht="12.75">
      <c r="A16" s="37" t="s">
        <v>0</v>
      </c>
      <c r="B16" s="39"/>
      <c r="C16" s="14" t="s">
        <v>1</v>
      </c>
      <c r="D16" s="39"/>
      <c r="E16" s="7" t="s">
        <v>2</v>
      </c>
      <c r="F16" s="14"/>
      <c r="G16" s="14"/>
      <c r="H16" s="14"/>
      <c r="I16" s="14"/>
      <c r="J16" s="14"/>
      <c r="K16" s="14"/>
      <c r="L16" s="14"/>
      <c r="M16" s="14"/>
      <c r="N16" s="14"/>
      <c r="O16" s="14" t="s">
        <v>3</v>
      </c>
      <c r="P16" s="2"/>
      <c r="Q16" s="14" t="s">
        <v>124</v>
      </c>
      <c r="R16" s="14"/>
      <c r="S16" s="4"/>
      <c r="T16" s="2"/>
      <c r="U16" s="14" t="s">
        <v>125</v>
      </c>
      <c r="V16" s="14"/>
      <c r="W16" s="4"/>
      <c r="X16" s="2"/>
      <c r="Y16" s="14" t="s">
        <v>4</v>
      </c>
      <c r="Z16" s="14"/>
    </row>
    <row r="17" spans="1:26" s="3" customFormat="1" ht="12.75">
      <c r="A17" s="36"/>
      <c r="B17" s="39" t="s">
        <v>99</v>
      </c>
      <c r="C17" s="14"/>
      <c r="D17" s="39"/>
      <c r="E17" s="14"/>
      <c r="F17" s="14"/>
      <c r="G17" s="14"/>
      <c r="H17" s="14"/>
      <c r="I17" s="14"/>
      <c r="J17" s="14"/>
      <c r="K17" s="14"/>
      <c r="L17" s="14"/>
      <c r="M17" s="14"/>
      <c r="N17" s="14"/>
      <c r="O17" s="14"/>
      <c r="P17" s="14"/>
      <c r="Q17" s="14"/>
      <c r="R17" s="14"/>
      <c r="S17" s="14"/>
      <c r="T17" s="14"/>
      <c r="U17" s="14"/>
      <c r="V17" s="14"/>
      <c r="W17" s="14"/>
      <c r="X17" s="14"/>
      <c r="Y17" s="14"/>
      <c r="Z17" s="14"/>
    </row>
    <row r="18" spans="1:26" s="5" customFormat="1" ht="12.75">
      <c r="A18" s="36" t="str">
        <f>T(C5)</f>
        <v>10 Uhr</v>
      </c>
      <c r="B18" s="65">
        <v>1</v>
      </c>
      <c r="C18" s="9" t="str">
        <f>T($C$9)</f>
        <v>TV Vaihingen/Enz 1</v>
      </c>
      <c r="D18" s="15" t="s">
        <v>18</v>
      </c>
      <c r="E18" s="9" t="str">
        <f>T($C$10)</f>
        <v>TV Vaihingen/Enz 2</v>
      </c>
      <c r="F18" s="9"/>
      <c r="G18" s="9"/>
      <c r="H18" s="9"/>
      <c r="I18" s="9"/>
      <c r="J18" s="9"/>
      <c r="K18" s="9"/>
      <c r="L18" s="9"/>
      <c r="M18" s="9"/>
      <c r="N18" s="9"/>
      <c r="O18" s="9" t="str">
        <f>T($C$13)</f>
        <v>TV Hohenklingen</v>
      </c>
      <c r="P18" s="4"/>
      <c r="Q18" s="4" t="s">
        <v>5</v>
      </c>
      <c r="R18" s="4"/>
      <c r="S18" s="4"/>
      <c r="T18" s="4"/>
      <c r="U18" s="4" t="s">
        <v>5</v>
      </c>
      <c r="V18" s="4"/>
      <c r="W18" s="4"/>
      <c r="X18" s="4">
        <f>IF(P18="","",IF(P18=R18,"1",IF(P18&gt;R18,"2","0")))</f>
      </c>
      <c r="Y18" s="4" t="s">
        <v>5</v>
      </c>
      <c r="Z18" s="4">
        <f>IF(R18="","",IF(P18=R18,"1",IF(P18&lt;R18,"2","0")))</f>
      </c>
    </row>
    <row r="19" spans="1:26" s="5" customFormat="1" ht="12.75">
      <c r="A19" s="36"/>
      <c r="B19" s="65">
        <v>2</v>
      </c>
      <c r="C19" s="9" t="str">
        <f>T($C$11)</f>
        <v>TV Heuchlingen 1</v>
      </c>
      <c r="D19" s="15" t="s">
        <v>18</v>
      </c>
      <c r="E19" s="9" t="str">
        <f>T($C$12)</f>
        <v>TV Stammheim</v>
      </c>
      <c r="F19" s="9"/>
      <c r="G19" s="9"/>
      <c r="H19" s="9"/>
      <c r="I19" s="9"/>
      <c r="J19" s="9"/>
      <c r="K19" s="9"/>
      <c r="L19" s="9"/>
      <c r="M19" s="9"/>
      <c r="N19" s="9"/>
      <c r="O19" s="9" t="str">
        <f>T($C$9)</f>
        <v>TV Vaihingen/Enz 1</v>
      </c>
      <c r="P19" s="4"/>
      <c r="Q19" s="4" t="s">
        <v>5</v>
      </c>
      <c r="R19" s="4"/>
      <c r="S19" s="4"/>
      <c r="T19" s="4"/>
      <c r="U19" s="4" t="s">
        <v>5</v>
      </c>
      <c r="V19" s="4"/>
      <c r="W19" s="4"/>
      <c r="X19" s="4">
        <f>IF(P19="","",IF(P19=R19,"1",IF(P19&gt;R19,"2","0")))</f>
      </c>
      <c r="Y19" s="4" t="s">
        <v>5</v>
      </c>
      <c r="Z19" s="4">
        <f>IF(R19="","",IF(P19=R19,"1",IF(P19&lt;R19,"2","0")))</f>
      </c>
    </row>
    <row r="20" spans="1:26" s="5" customFormat="1" ht="12.75">
      <c r="A20" s="36"/>
      <c r="B20" s="65"/>
      <c r="C20" s="9"/>
      <c r="D20" s="15"/>
      <c r="E20" s="9"/>
      <c r="F20" s="9"/>
      <c r="G20" s="9"/>
      <c r="H20" s="9"/>
      <c r="I20" s="9"/>
      <c r="J20" s="9"/>
      <c r="K20" s="9"/>
      <c r="L20" s="9"/>
      <c r="M20" s="9"/>
      <c r="N20" s="9"/>
      <c r="O20" s="9"/>
      <c r="P20" s="4"/>
      <c r="Q20" s="4"/>
      <c r="R20" s="4"/>
      <c r="S20" s="4"/>
      <c r="T20" s="4"/>
      <c r="U20" s="2"/>
      <c r="V20" s="4"/>
      <c r="W20" s="4"/>
      <c r="X20" s="4"/>
      <c r="Y20" s="2"/>
      <c r="Z20" s="4"/>
    </row>
    <row r="21" spans="1:26" s="5" customFormat="1" ht="12.75">
      <c r="A21" s="36"/>
      <c r="B21" s="65" t="s">
        <v>100</v>
      </c>
      <c r="C21" s="9" t="str">
        <f>T($C$13)</f>
        <v>TV Hohenklingen</v>
      </c>
      <c r="D21" s="15" t="s">
        <v>18</v>
      </c>
      <c r="E21" s="9" t="str">
        <f>T($C$14)</f>
        <v>TSV Niedernhall</v>
      </c>
      <c r="F21" s="9"/>
      <c r="G21" s="9"/>
      <c r="H21" s="9"/>
      <c r="I21" s="9"/>
      <c r="J21" s="9"/>
      <c r="K21" s="9"/>
      <c r="L21" s="9"/>
      <c r="M21" s="9"/>
      <c r="N21" s="9"/>
      <c r="O21" s="9" t="str">
        <f>T($C$10)</f>
        <v>TV Vaihingen/Enz 2</v>
      </c>
      <c r="P21" s="4"/>
      <c r="Q21" s="4" t="s">
        <v>5</v>
      </c>
      <c r="R21" s="4"/>
      <c r="S21" s="4"/>
      <c r="T21" s="4"/>
      <c r="U21" s="4" t="s">
        <v>5</v>
      </c>
      <c r="V21" s="4"/>
      <c r="W21" s="4"/>
      <c r="X21" s="4">
        <f>IF(P21="","",IF(P21=R21,"1",IF(P21&gt;R21,"2","0")))</f>
      </c>
      <c r="Y21" s="4" t="s">
        <v>5</v>
      </c>
      <c r="Z21" s="4">
        <f>IF(R21="","",IF(P21=R21,"1",IF(P21&lt;R21,"2","0")))</f>
      </c>
    </row>
    <row r="22" spans="1:26" s="5" customFormat="1" ht="12.75">
      <c r="A22"/>
      <c r="B22" s="65" t="s">
        <v>101</v>
      </c>
      <c r="C22" s="9" t="str">
        <f>T($C$9)</f>
        <v>TV Vaihingen/Enz 1</v>
      </c>
      <c r="D22" s="15" t="s">
        <v>18</v>
      </c>
      <c r="E22" s="9" t="str">
        <f>T($C$11)</f>
        <v>TV Heuchlingen 1</v>
      </c>
      <c r="F22" s="9"/>
      <c r="G22" s="9"/>
      <c r="H22" s="9"/>
      <c r="I22" s="9"/>
      <c r="J22" s="9"/>
      <c r="K22" s="9"/>
      <c r="L22" s="9"/>
      <c r="M22" s="9"/>
      <c r="N22" s="9"/>
      <c r="O22" s="9" t="str">
        <f>T($C$14)</f>
        <v>TSV Niedernhall</v>
      </c>
      <c r="P22" s="4"/>
      <c r="Q22" s="4" t="s">
        <v>5</v>
      </c>
      <c r="R22" s="4"/>
      <c r="S22" s="4"/>
      <c r="T22" s="4"/>
      <c r="U22" s="4" t="s">
        <v>5</v>
      </c>
      <c r="V22" s="4"/>
      <c r="W22" s="4"/>
      <c r="X22" s="4">
        <f>IF(P22="","",IF(P22=R22,"1",IF(P22&gt;R22,"2","0")))</f>
      </c>
      <c r="Y22" s="4" t="s">
        <v>5</v>
      </c>
      <c r="Z22" s="4">
        <f>IF(R22="","",IF(P22=R22,"1",IF(P22&lt;R22,"2","0")))</f>
      </c>
    </row>
    <row r="23" spans="1:26" s="5" customFormat="1" ht="12.75">
      <c r="A23"/>
      <c r="B23" s="66"/>
      <c r="C23" s="9"/>
      <c r="D23" s="15"/>
      <c r="E23" s="9"/>
      <c r="F23" s="9"/>
      <c r="G23" s="9"/>
      <c r="H23" s="9"/>
      <c r="I23" s="9"/>
      <c r="J23" s="9"/>
      <c r="K23" s="9"/>
      <c r="L23" s="9"/>
      <c r="M23" s="9"/>
      <c r="N23" s="9"/>
      <c r="O23" s="9"/>
      <c r="P23" s="4"/>
      <c r="Q23" s="4"/>
      <c r="R23" s="4"/>
      <c r="S23" s="4"/>
      <c r="T23" s="4"/>
      <c r="U23" s="2"/>
      <c r="V23" s="4"/>
      <c r="W23" s="4"/>
      <c r="X23" s="4"/>
      <c r="Y23" s="2"/>
      <c r="Z23" s="4"/>
    </row>
    <row r="24" spans="1:26" s="5" customFormat="1" ht="12.75">
      <c r="A24" s="36"/>
      <c r="B24" s="65" t="s">
        <v>100</v>
      </c>
      <c r="C24" s="9" t="str">
        <f>T($C$14)</f>
        <v>TSV Niedernhall</v>
      </c>
      <c r="D24" s="15" t="s">
        <v>18</v>
      </c>
      <c r="E24" s="9" t="str">
        <f>T($C$12)</f>
        <v>TV Stammheim</v>
      </c>
      <c r="F24" s="9"/>
      <c r="G24" s="9"/>
      <c r="H24" s="9"/>
      <c r="I24" s="9"/>
      <c r="J24" s="9"/>
      <c r="K24" s="9"/>
      <c r="L24" s="9"/>
      <c r="M24" s="9"/>
      <c r="N24" s="9"/>
      <c r="O24" s="9" t="str">
        <f>T($C$13)</f>
        <v>TV Hohenklingen</v>
      </c>
      <c r="P24" s="4"/>
      <c r="Q24" s="4" t="s">
        <v>5</v>
      </c>
      <c r="R24" s="4"/>
      <c r="S24" s="4"/>
      <c r="T24" s="4"/>
      <c r="U24" s="4" t="s">
        <v>5</v>
      </c>
      <c r="V24" s="4"/>
      <c r="W24" s="4"/>
      <c r="X24" s="4">
        <f>IF(P24="","",IF(P24=R24,"1",IF(P24&gt;R24,"2","0")))</f>
      </c>
      <c r="Y24" s="4" t="s">
        <v>5</v>
      </c>
      <c r="Z24" s="4">
        <f>IF(R24="","",IF(P24=R24,"1",IF(P24&lt;R24,"2","0")))</f>
      </c>
    </row>
    <row r="25" spans="1:26" s="5" customFormat="1" ht="12.75">
      <c r="A25" s="36"/>
      <c r="B25" s="65" t="s">
        <v>101</v>
      </c>
      <c r="C25" s="9" t="str">
        <f>T($C$10)</f>
        <v>TV Vaihingen/Enz 2</v>
      </c>
      <c r="D25" s="15" t="s">
        <v>18</v>
      </c>
      <c r="E25" s="9" t="str">
        <f>T($C$13)</f>
        <v>TV Hohenklingen</v>
      </c>
      <c r="F25" s="9"/>
      <c r="G25" s="9"/>
      <c r="H25" s="9"/>
      <c r="I25" s="9"/>
      <c r="J25" s="9"/>
      <c r="K25" s="9"/>
      <c r="L25" s="9"/>
      <c r="M25" s="9"/>
      <c r="N25" s="9"/>
      <c r="O25" s="9" t="str">
        <f>T($C$11)</f>
        <v>TV Heuchlingen 1</v>
      </c>
      <c r="P25" s="4"/>
      <c r="Q25" s="4" t="s">
        <v>5</v>
      </c>
      <c r="R25" s="4"/>
      <c r="S25" s="4"/>
      <c r="T25" s="4"/>
      <c r="U25" s="4" t="s">
        <v>5</v>
      </c>
      <c r="V25" s="4"/>
      <c r="W25" s="4"/>
      <c r="X25" s="4">
        <f>IF(P25="","",IF(P25=R25,"1",IF(P25&gt;R25,"2","0")))</f>
      </c>
      <c r="Y25" s="4" t="s">
        <v>5</v>
      </c>
      <c r="Z25" s="4">
        <f>IF(R25="","",IF(P25=R25,"1",IF(P25&lt;R25,"2","0")))</f>
      </c>
    </row>
    <row r="27" spans="1:26" ht="12.75">
      <c r="A27" s="36"/>
      <c r="B27" s="65" t="s">
        <v>100</v>
      </c>
      <c r="C27" s="1" t="str">
        <f>T($C$14)</f>
        <v>TSV Niedernhall</v>
      </c>
      <c r="D27" s="15" t="s">
        <v>18</v>
      </c>
      <c r="E27" s="1" t="str">
        <f>T($C$9)</f>
        <v>TV Vaihingen/Enz 1</v>
      </c>
      <c r="F27" s="1"/>
      <c r="G27" s="1"/>
      <c r="H27" s="1"/>
      <c r="I27" s="1"/>
      <c r="J27" s="1"/>
      <c r="K27" s="1"/>
      <c r="L27" s="1"/>
      <c r="M27" s="1"/>
      <c r="N27" s="1"/>
      <c r="O27" s="1" t="str">
        <f>T($C$12)</f>
        <v>TV Stammheim</v>
      </c>
      <c r="P27" s="4"/>
      <c r="Q27" s="4" t="s">
        <v>5</v>
      </c>
      <c r="R27" s="4"/>
      <c r="S27" s="4"/>
      <c r="T27" s="4"/>
      <c r="U27" s="4" t="s">
        <v>5</v>
      </c>
      <c r="V27" s="4"/>
      <c r="W27" s="4"/>
      <c r="X27" s="4">
        <f>IF(P27="","",IF(P27=R27,"1",IF(P27&gt;R27,"2","0")))</f>
      </c>
      <c r="Y27" s="4" t="s">
        <v>5</v>
      </c>
      <c r="Z27" s="4">
        <f>IF(R27="","",IF(P27=R27,"1",IF(P27&lt;R27,"2","0")))</f>
      </c>
    </row>
    <row r="28" spans="1:26" s="5" customFormat="1" ht="12.75">
      <c r="A28" s="36"/>
      <c r="B28" s="65" t="s">
        <v>101</v>
      </c>
      <c r="C28" s="9" t="str">
        <f>T($C$10)</f>
        <v>TV Vaihingen/Enz 2</v>
      </c>
      <c r="D28" s="15" t="s">
        <v>18</v>
      </c>
      <c r="E28" s="9" t="str">
        <f>T($C$11)</f>
        <v>TV Heuchlingen 1</v>
      </c>
      <c r="F28" s="9"/>
      <c r="G28" s="9"/>
      <c r="H28" s="9"/>
      <c r="I28" s="9"/>
      <c r="J28" s="9"/>
      <c r="K28" s="9"/>
      <c r="L28" s="9"/>
      <c r="M28" s="9"/>
      <c r="N28" s="9"/>
      <c r="O28" s="9" t="str">
        <f>T($C$13)</f>
        <v>TV Hohenklingen</v>
      </c>
      <c r="P28" s="4"/>
      <c r="Q28" s="4" t="s">
        <v>5</v>
      </c>
      <c r="R28" s="4"/>
      <c r="S28" s="4"/>
      <c r="T28" s="4"/>
      <c r="U28" s="4" t="s">
        <v>5</v>
      </c>
      <c r="V28" s="4"/>
      <c r="W28" s="4"/>
      <c r="X28" s="4">
        <f>IF(P28="","",IF(P28=R28,"1",IF(P28&gt;R28,"2","0")))</f>
      </c>
      <c r="Y28" s="4" t="s">
        <v>5</v>
      </c>
      <c r="Z28" s="4">
        <f>IF(R28="","",IF(P28=R28,"1",IF(P28&lt;R28,"2","0")))</f>
      </c>
    </row>
    <row r="29" spans="1:26" s="5" customFormat="1" ht="12.75">
      <c r="A29" s="36"/>
      <c r="B29" s="65"/>
      <c r="C29" s="9"/>
      <c r="D29" s="15"/>
      <c r="E29" s="9"/>
      <c r="F29" s="9"/>
      <c r="G29" s="9"/>
      <c r="H29" s="9"/>
      <c r="I29" s="9"/>
      <c r="J29" s="9"/>
      <c r="K29" s="9"/>
      <c r="L29" s="9"/>
      <c r="M29" s="9"/>
      <c r="N29" s="9"/>
      <c r="O29" s="9"/>
      <c r="P29" s="4"/>
      <c r="Q29" s="4"/>
      <c r="R29" s="4"/>
      <c r="S29" s="4"/>
      <c r="T29" s="4"/>
      <c r="U29" s="2"/>
      <c r="V29" s="4"/>
      <c r="W29" s="4"/>
      <c r="X29" s="4"/>
      <c r="Y29" s="2"/>
      <c r="Z29" s="4"/>
    </row>
    <row r="30" spans="1:26" ht="12.75">
      <c r="A30" s="36"/>
      <c r="B30" s="65" t="s">
        <v>100</v>
      </c>
      <c r="C30" s="1" t="str">
        <f>T($C$12)</f>
        <v>TV Stammheim</v>
      </c>
      <c r="D30" s="15" t="s">
        <v>18</v>
      </c>
      <c r="E30" s="1" t="str">
        <f>T($C$13)</f>
        <v>TV Hohenklingen</v>
      </c>
      <c r="F30" s="1"/>
      <c r="G30" s="1"/>
      <c r="H30" s="1"/>
      <c r="I30" s="1"/>
      <c r="J30" s="1"/>
      <c r="K30" s="1"/>
      <c r="L30" s="1"/>
      <c r="M30" s="1"/>
      <c r="N30" s="1"/>
      <c r="O30" s="1" t="str">
        <f>T($C$9)</f>
        <v>TV Vaihingen/Enz 1</v>
      </c>
      <c r="P30" s="4"/>
      <c r="Q30" s="4" t="s">
        <v>5</v>
      </c>
      <c r="R30" s="4"/>
      <c r="S30" s="4"/>
      <c r="T30" s="4"/>
      <c r="U30" s="4" t="s">
        <v>5</v>
      </c>
      <c r="V30" s="4"/>
      <c r="W30" s="4"/>
      <c r="X30" s="4">
        <f>IF(P30="","",IF(P30=R30,"1",IF(P30&gt;R30,"2","0")))</f>
      </c>
      <c r="Y30" s="4" t="s">
        <v>5</v>
      </c>
      <c r="Z30" s="4">
        <f>IF(R30="","",IF(P30=R30,"1",IF(P30&lt;R30,"2","0")))</f>
      </c>
    </row>
    <row r="31" spans="1:26" s="4" customFormat="1" ht="12.75">
      <c r="A31" s="36"/>
      <c r="B31" s="65" t="s">
        <v>101</v>
      </c>
      <c r="C31" s="9" t="str">
        <f>T($C$11)</f>
        <v>TV Heuchlingen 1</v>
      </c>
      <c r="D31" s="15" t="s">
        <v>18</v>
      </c>
      <c r="E31" s="9" t="str">
        <f>T($C$14)</f>
        <v>TSV Niedernhall</v>
      </c>
      <c r="F31" s="9"/>
      <c r="G31" s="9"/>
      <c r="H31" s="9"/>
      <c r="I31" s="9"/>
      <c r="J31" s="9"/>
      <c r="K31" s="9"/>
      <c r="L31" s="9"/>
      <c r="M31" s="9"/>
      <c r="N31" s="9"/>
      <c r="O31" s="9" t="str">
        <f>T($C$10)</f>
        <v>TV Vaihingen/Enz 2</v>
      </c>
      <c r="Q31" s="4" t="s">
        <v>5</v>
      </c>
      <c r="U31" s="4" t="s">
        <v>5</v>
      </c>
      <c r="X31" s="4">
        <f>IF(P31="","",IF(P31=R31,"1",IF(P31&gt;R31,"2","0")))</f>
      </c>
      <c r="Y31" s="4" t="s">
        <v>5</v>
      </c>
      <c r="Z31" s="4">
        <f>IF(R31="","",IF(P31=R31,"1",IF(P31&lt;R31,"2","0")))</f>
      </c>
    </row>
    <row r="32" spans="1:25" s="4" customFormat="1" ht="12.75">
      <c r="A32" s="36"/>
      <c r="B32" s="65"/>
      <c r="C32" s="9"/>
      <c r="D32" s="15"/>
      <c r="E32" s="9"/>
      <c r="F32" s="9"/>
      <c r="G32" s="9"/>
      <c r="H32" s="9"/>
      <c r="I32" s="9"/>
      <c r="J32" s="9"/>
      <c r="K32" s="9"/>
      <c r="L32" s="9"/>
      <c r="M32" s="9"/>
      <c r="N32" s="9"/>
      <c r="O32" s="9"/>
      <c r="U32" s="2"/>
      <c r="Y32" s="2"/>
    </row>
    <row r="33" spans="1:26" s="3" customFormat="1" ht="12.75">
      <c r="A33" s="36"/>
      <c r="B33" s="65" t="s">
        <v>100</v>
      </c>
      <c r="C33" s="9" t="str">
        <f>T($C$13)</f>
        <v>TV Hohenklingen</v>
      </c>
      <c r="D33" s="15" t="s">
        <v>18</v>
      </c>
      <c r="E33" s="9" t="str">
        <f>T($C$9)</f>
        <v>TV Vaihingen/Enz 1</v>
      </c>
      <c r="F33" s="9"/>
      <c r="G33" s="9"/>
      <c r="H33" s="9"/>
      <c r="I33" s="9"/>
      <c r="J33" s="9"/>
      <c r="K33" s="9"/>
      <c r="L33" s="9"/>
      <c r="M33" s="9"/>
      <c r="N33" s="9"/>
      <c r="O33" s="9" t="str">
        <f>T($C$11)</f>
        <v>TV Heuchlingen 1</v>
      </c>
      <c r="P33" s="4"/>
      <c r="Q33" s="4" t="s">
        <v>5</v>
      </c>
      <c r="R33" s="4"/>
      <c r="S33" s="4"/>
      <c r="T33" s="4"/>
      <c r="U33" s="4" t="s">
        <v>5</v>
      </c>
      <c r="V33" s="4"/>
      <c r="W33" s="4"/>
      <c r="X33" s="4">
        <f>IF(P33="","",IF(P33=R33,"1",IF(P33&gt;R33,"2","0")))</f>
      </c>
      <c r="Y33" s="4" t="s">
        <v>5</v>
      </c>
      <c r="Z33" s="4">
        <f>IF(R33="","",IF(P33=R33,"1",IF(P33&lt;R33,"2","0")))</f>
      </c>
    </row>
    <row r="34" spans="1:26" ht="12.75">
      <c r="A34" s="36"/>
      <c r="B34" s="65" t="s">
        <v>101</v>
      </c>
      <c r="C34" s="1" t="str">
        <f>T($C$12)</f>
        <v>TV Stammheim</v>
      </c>
      <c r="D34" s="15" t="s">
        <v>18</v>
      </c>
      <c r="E34" s="1" t="str">
        <f>T($C$10)</f>
        <v>TV Vaihingen/Enz 2</v>
      </c>
      <c r="F34" s="1"/>
      <c r="G34" s="1"/>
      <c r="H34" s="1"/>
      <c r="I34" s="1"/>
      <c r="J34" s="1"/>
      <c r="K34" s="1"/>
      <c r="L34" s="1"/>
      <c r="M34" s="1"/>
      <c r="N34" s="1"/>
      <c r="O34" s="1" t="str">
        <f>T($C$14)</f>
        <v>TSV Niedernhall</v>
      </c>
      <c r="P34" s="4"/>
      <c r="Q34" s="4" t="s">
        <v>5</v>
      </c>
      <c r="R34" s="4"/>
      <c r="S34" s="4"/>
      <c r="T34" s="4"/>
      <c r="U34" s="4" t="s">
        <v>5</v>
      </c>
      <c r="V34" s="4"/>
      <c r="W34" s="4"/>
      <c r="X34" s="4">
        <f>IF(P34="","",IF(P34=R34,"1",IF(P34&gt;R34,"2","0")))</f>
      </c>
      <c r="Y34" s="4" t="s">
        <v>5</v>
      </c>
      <c r="Z34" s="4">
        <f>IF(R34="","",IF(P34=R34,"1",IF(P34&lt;R34,"2","0")))</f>
      </c>
    </row>
    <row r="36" spans="1:26" ht="12.75">
      <c r="A36" s="36"/>
      <c r="B36" s="65" t="s">
        <v>100</v>
      </c>
      <c r="C36" s="1" t="str">
        <f>T($C$13)</f>
        <v>TV Hohenklingen</v>
      </c>
      <c r="D36" s="15" t="s">
        <v>18</v>
      </c>
      <c r="E36" s="1" t="str">
        <f>T($C$11)</f>
        <v>TV Heuchlingen 1</v>
      </c>
      <c r="F36" s="1"/>
      <c r="G36" s="1"/>
      <c r="H36" s="1"/>
      <c r="I36" s="1"/>
      <c r="J36" s="1"/>
      <c r="K36" s="1"/>
      <c r="L36" s="1"/>
      <c r="M36" s="1"/>
      <c r="N36" s="1"/>
      <c r="O36" s="1" t="str">
        <f>T($C$9)</f>
        <v>TV Vaihingen/Enz 1</v>
      </c>
      <c r="P36" s="4"/>
      <c r="Q36" s="4" t="s">
        <v>5</v>
      </c>
      <c r="R36" s="4"/>
      <c r="S36" s="4"/>
      <c r="T36" s="4"/>
      <c r="U36" s="4" t="s">
        <v>5</v>
      </c>
      <c r="V36" s="4"/>
      <c r="W36" s="4"/>
      <c r="X36" s="4">
        <f>IF(P36="","",IF(P36=R36,"1",IF(P36&gt;R36,"2","0")))</f>
      </c>
      <c r="Y36" s="4" t="s">
        <v>5</v>
      </c>
      <c r="Z36" s="4">
        <f>IF(R36="","",IF(P36=R36,"1",IF(P36&lt;R36,"2","0")))</f>
      </c>
    </row>
    <row r="37" spans="1:26" ht="12.75">
      <c r="A37" s="36"/>
      <c r="B37" s="65" t="s">
        <v>101</v>
      </c>
      <c r="C37" s="1" t="str">
        <f>T($C$10)</f>
        <v>TV Vaihingen/Enz 2</v>
      </c>
      <c r="D37" s="15" t="s">
        <v>18</v>
      </c>
      <c r="E37" s="1" t="str">
        <f>T($C$14)</f>
        <v>TSV Niedernhall</v>
      </c>
      <c r="F37" s="1"/>
      <c r="G37" s="1"/>
      <c r="H37" s="1"/>
      <c r="I37" s="1"/>
      <c r="J37" s="1"/>
      <c r="K37" s="1"/>
      <c r="L37" s="1"/>
      <c r="M37" s="1"/>
      <c r="N37" s="1"/>
      <c r="O37" s="1" t="str">
        <f>T($C$12)</f>
        <v>TV Stammheim</v>
      </c>
      <c r="P37" s="4"/>
      <c r="Q37" s="4" t="s">
        <v>5</v>
      </c>
      <c r="R37" s="4"/>
      <c r="S37" s="4"/>
      <c r="T37" s="4"/>
      <c r="U37" s="4" t="s">
        <v>5</v>
      </c>
      <c r="V37" s="4"/>
      <c r="W37" s="4"/>
      <c r="X37" s="4">
        <f>IF(P37="","",IF(P37=R37,"1",IF(P37&gt;R37,"2","0")))</f>
      </c>
      <c r="Y37" s="4" t="s">
        <v>5</v>
      </c>
      <c r="Z37" s="4">
        <f>IF(R37="","",IF(P37=R37,"1",IF(P37&lt;R37,"2","0")))</f>
      </c>
    </row>
    <row r="38" spans="1:26" ht="12.75">
      <c r="A38" s="36"/>
      <c r="B38" s="65"/>
      <c r="C38" s="1"/>
      <c r="D38" s="15"/>
      <c r="E38" s="1"/>
      <c r="F38" s="1"/>
      <c r="G38" s="1"/>
      <c r="H38" s="1"/>
      <c r="I38" s="1"/>
      <c r="J38" s="1"/>
      <c r="K38" s="1"/>
      <c r="L38" s="1"/>
      <c r="M38" s="1"/>
      <c r="N38" s="1"/>
      <c r="O38" s="1"/>
      <c r="Q38" s="4"/>
      <c r="S38" s="4"/>
      <c r="T38" s="4"/>
      <c r="V38" s="4"/>
      <c r="W38" s="4"/>
      <c r="X38" s="4"/>
      <c r="Z38" s="4"/>
    </row>
    <row r="39" spans="1:26" s="5" customFormat="1" ht="12.75">
      <c r="A39" s="36"/>
      <c r="B39" s="65" t="s">
        <v>100</v>
      </c>
      <c r="C39" s="9" t="str">
        <f>T($C$12)</f>
        <v>TV Stammheim</v>
      </c>
      <c r="D39" s="15" t="s">
        <v>18</v>
      </c>
      <c r="E39" s="9" t="str">
        <f>T($C$9)</f>
        <v>TV Vaihingen/Enz 1</v>
      </c>
      <c r="F39" s="9"/>
      <c r="G39" s="9"/>
      <c r="H39" s="9"/>
      <c r="I39" s="9"/>
      <c r="J39" s="9"/>
      <c r="K39" s="9"/>
      <c r="L39" s="9"/>
      <c r="M39" s="9"/>
      <c r="N39" s="9"/>
      <c r="O39" s="9" t="str">
        <f>T($C$10)</f>
        <v>TV Vaihingen/Enz 2</v>
      </c>
      <c r="P39" s="4"/>
      <c r="Q39" s="4" t="s">
        <v>5</v>
      </c>
      <c r="R39" s="4"/>
      <c r="S39" s="4"/>
      <c r="T39" s="4"/>
      <c r="U39" s="4" t="s">
        <v>5</v>
      </c>
      <c r="V39" s="4"/>
      <c r="W39" s="4"/>
      <c r="X39" s="4">
        <f>IF(P39="","",IF(P39=R39,"1",IF(P39&gt;R39,"2","0")))</f>
      </c>
      <c r="Y39" s="4" t="s">
        <v>5</v>
      </c>
      <c r="Z39" s="4">
        <f>IF(R39="","",IF(P39=R39,"1",IF(P39&lt;R39,"2","0")))</f>
      </c>
    </row>
    <row r="41" spans="1:26" ht="12.75">
      <c r="A41" s="36"/>
      <c r="B41" s="65"/>
      <c r="C41" s="1"/>
      <c r="D41" s="40"/>
      <c r="E41" s="1"/>
      <c r="F41" s="1"/>
      <c r="G41" s="1"/>
      <c r="H41" s="1"/>
      <c r="I41" s="1"/>
      <c r="J41" s="1"/>
      <c r="K41" s="1"/>
      <c r="L41" s="1"/>
      <c r="M41" s="1"/>
      <c r="N41" s="1"/>
      <c r="O41" s="1"/>
      <c r="S41" s="14"/>
      <c r="T41" s="4"/>
      <c r="V41" s="4"/>
      <c r="W41" s="14"/>
      <c r="X41" s="4"/>
      <c r="Z41" s="4"/>
    </row>
    <row r="42" spans="1:26" s="7" customFormat="1" ht="12.75">
      <c r="A42" s="34" t="s">
        <v>7</v>
      </c>
      <c r="B42" s="39"/>
      <c r="C42" s="355">
        <f>Spielplan!$E$16</f>
        <v>42875</v>
      </c>
      <c r="D42" s="356"/>
      <c r="E42" s="356"/>
      <c r="F42" s="356"/>
      <c r="G42" s="356"/>
      <c r="H42" s="356"/>
      <c r="I42" s="356"/>
      <c r="J42" s="356"/>
      <c r="K42" s="356"/>
      <c r="L42" s="356"/>
      <c r="M42" s="356"/>
      <c r="N42" s="356"/>
      <c r="O42" s="1"/>
      <c r="P42" s="14"/>
      <c r="Q42" s="14"/>
      <c r="R42" s="14"/>
      <c r="S42" s="14"/>
      <c r="T42" s="14"/>
      <c r="U42" s="14"/>
      <c r="V42" s="14"/>
      <c r="W42" s="14"/>
      <c r="X42" s="14"/>
      <c r="Y42" s="14"/>
      <c r="Z42" s="14"/>
    </row>
    <row r="43" spans="1:26" s="7" customFormat="1" ht="12.75">
      <c r="A43" s="34" t="s">
        <v>109</v>
      </c>
      <c r="B43" s="39"/>
      <c r="C43" s="357" t="str">
        <f>Spielplan!$E$18</f>
        <v>TSV Niedernhall</v>
      </c>
      <c r="D43" s="358"/>
      <c r="E43" s="358"/>
      <c r="F43" s="358"/>
      <c r="G43" s="358"/>
      <c r="H43" s="358"/>
      <c r="I43" s="358"/>
      <c r="J43" s="358"/>
      <c r="K43" s="358"/>
      <c r="L43" s="358"/>
      <c r="M43" s="358"/>
      <c r="N43" s="358"/>
      <c r="P43" s="14"/>
      <c r="Q43" s="14"/>
      <c r="R43" s="14"/>
      <c r="S43" s="14"/>
      <c r="T43" s="14"/>
      <c r="U43" s="14"/>
      <c r="V43" s="14"/>
      <c r="W43" s="14"/>
      <c r="X43" s="14"/>
      <c r="Y43" s="14"/>
      <c r="Z43" s="14"/>
    </row>
    <row r="44" spans="1:26" s="7" customFormat="1" ht="12.75">
      <c r="A44" s="34" t="s">
        <v>8</v>
      </c>
      <c r="B44" s="39"/>
      <c r="C44" s="3" t="s">
        <v>228</v>
      </c>
      <c r="D44" s="38"/>
      <c r="P44" s="14"/>
      <c r="Q44" s="14"/>
      <c r="R44" s="14"/>
      <c r="S44" s="14"/>
      <c r="T44" s="14"/>
      <c r="U44" s="14"/>
      <c r="V44" s="14"/>
      <c r="W44" s="14"/>
      <c r="X44" s="14"/>
      <c r="Y44" s="14"/>
      <c r="Z44" s="14"/>
    </row>
    <row r="45" spans="1:26" s="7" customFormat="1" ht="12.75">
      <c r="A45" s="34" t="s">
        <v>40</v>
      </c>
      <c r="B45" s="39"/>
      <c r="C45" s="3" t="s">
        <v>229</v>
      </c>
      <c r="D45" s="38"/>
      <c r="P45" s="14"/>
      <c r="Q45" s="14"/>
      <c r="R45" s="14"/>
      <c r="S45" s="14"/>
      <c r="T45" s="14"/>
      <c r="U45" s="14"/>
      <c r="V45" s="14"/>
      <c r="W45" s="14"/>
      <c r="X45" s="14"/>
      <c r="Y45" s="14"/>
      <c r="Z45" s="14"/>
    </row>
    <row r="46" spans="1:26" s="7" customFormat="1" ht="12.75">
      <c r="A46" s="34" t="s">
        <v>9</v>
      </c>
      <c r="B46" s="39"/>
      <c r="C46" s="355" t="str">
        <f>Spielplan!$E$17</f>
        <v>10 Uhr</v>
      </c>
      <c r="D46" s="356"/>
      <c r="E46" s="356"/>
      <c r="F46" s="356"/>
      <c r="G46" s="356"/>
      <c r="H46" s="356"/>
      <c r="I46" s="356"/>
      <c r="J46" s="356"/>
      <c r="K46" s="356"/>
      <c r="L46" s="356"/>
      <c r="M46" s="356"/>
      <c r="N46" s="356"/>
      <c r="P46" s="14"/>
      <c r="Q46" s="14"/>
      <c r="R46" s="14"/>
      <c r="S46" s="14"/>
      <c r="T46" s="14"/>
      <c r="U46" s="14"/>
      <c r="V46" s="14"/>
      <c r="W46" s="14"/>
      <c r="X46" s="14"/>
      <c r="Y46" s="14"/>
      <c r="Z46" s="14"/>
    </row>
    <row r="47" spans="1:26" s="7" customFormat="1" ht="12.75">
      <c r="A47" s="34" t="s">
        <v>41</v>
      </c>
      <c r="B47" s="39"/>
      <c r="C47" s="7" t="s">
        <v>126</v>
      </c>
      <c r="D47" s="38"/>
      <c r="P47" s="14"/>
      <c r="Q47" s="14"/>
      <c r="R47" s="14"/>
      <c r="S47" s="14"/>
      <c r="T47" s="14"/>
      <c r="U47" s="14"/>
      <c r="V47" s="14"/>
      <c r="W47" s="14"/>
      <c r="X47" s="14"/>
      <c r="Y47" s="14"/>
      <c r="Z47" s="14"/>
    </row>
    <row r="48" spans="1:26" s="7" customFormat="1" ht="12.75">
      <c r="A48" s="34" t="s">
        <v>42</v>
      </c>
      <c r="B48" s="39"/>
      <c r="C48" s="7" t="str">
        <f>Spielplan!$E$2</f>
        <v>Vorrunde Gruppe B</v>
      </c>
      <c r="D48" s="38"/>
      <c r="P48" s="14"/>
      <c r="Q48" s="14"/>
      <c r="R48" s="14"/>
      <c r="S48" s="14"/>
      <c r="T48" s="14"/>
      <c r="U48" s="14"/>
      <c r="V48" s="14"/>
      <c r="W48" s="14"/>
      <c r="X48" s="14"/>
      <c r="Y48" s="14"/>
      <c r="Z48" s="14"/>
    </row>
    <row r="49" spans="1:26" s="3" customFormat="1" ht="12.75">
      <c r="A49" s="34" t="s">
        <v>43</v>
      </c>
      <c r="B49" s="39"/>
      <c r="C49" s="14"/>
      <c r="D49" s="39"/>
      <c r="E49" s="14"/>
      <c r="F49" s="14"/>
      <c r="G49" s="14"/>
      <c r="H49" s="14"/>
      <c r="I49" s="14"/>
      <c r="J49" s="14"/>
      <c r="K49" s="14"/>
      <c r="L49" s="14"/>
      <c r="M49" s="14"/>
      <c r="N49" s="14"/>
      <c r="O49" s="7"/>
      <c r="P49" s="14"/>
      <c r="Q49" s="14"/>
      <c r="R49" s="14"/>
      <c r="S49" s="14"/>
      <c r="T49" s="14"/>
      <c r="U49" s="2"/>
      <c r="V49" s="4"/>
      <c r="W49" s="14"/>
      <c r="X49" s="14"/>
      <c r="Y49" s="2"/>
      <c r="Z49" s="4"/>
    </row>
    <row r="50" spans="1:26" s="3" customFormat="1" ht="12.75">
      <c r="A50" s="36"/>
      <c r="B50" s="65"/>
      <c r="C50" s="264"/>
      <c r="D50" s="265"/>
      <c r="E50" s="8"/>
      <c r="F50" s="8"/>
      <c r="G50" s="8"/>
      <c r="H50" s="8"/>
      <c r="I50" s="8"/>
      <c r="J50" s="8"/>
      <c r="K50" s="8"/>
      <c r="L50" s="8"/>
      <c r="M50" s="8"/>
      <c r="N50" s="8"/>
      <c r="O50" s="8"/>
      <c r="P50" s="8"/>
      <c r="Q50" s="8"/>
      <c r="R50" s="8"/>
      <c r="S50" s="10"/>
      <c r="T50" s="10"/>
      <c r="U50" s="266"/>
      <c r="V50" s="10"/>
      <c r="W50" s="10"/>
      <c r="X50" s="10"/>
      <c r="Y50" s="266"/>
      <c r="Z50" s="10"/>
    </row>
    <row r="51" spans="1:26" s="3" customFormat="1" ht="12.75">
      <c r="A51" s="37" t="s">
        <v>0</v>
      </c>
      <c r="B51" s="39"/>
      <c r="C51" s="14" t="s">
        <v>1</v>
      </c>
      <c r="D51" s="39"/>
      <c r="E51" s="7" t="s">
        <v>2</v>
      </c>
      <c r="F51" s="14"/>
      <c r="G51" s="14"/>
      <c r="H51" s="14"/>
      <c r="I51" s="14"/>
      <c r="J51" s="14"/>
      <c r="K51" s="14"/>
      <c r="L51" s="14"/>
      <c r="M51" s="14"/>
      <c r="N51" s="14"/>
      <c r="O51" s="14" t="s">
        <v>3</v>
      </c>
      <c r="P51" s="2"/>
      <c r="Q51" s="14" t="s">
        <v>124</v>
      </c>
      <c r="R51" s="14"/>
      <c r="S51" s="4"/>
      <c r="T51" s="2"/>
      <c r="U51" s="14" t="s">
        <v>125</v>
      </c>
      <c r="V51" s="14"/>
      <c r="W51" s="4"/>
      <c r="X51" s="2"/>
      <c r="Y51" s="14" t="s">
        <v>4</v>
      </c>
      <c r="Z51" s="14"/>
    </row>
    <row r="52" spans="1:26" s="3" customFormat="1" ht="12.75">
      <c r="A52" s="36"/>
      <c r="B52" s="39" t="s">
        <v>99</v>
      </c>
      <c r="C52" s="14"/>
      <c r="D52" s="39"/>
      <c r="E52" s="14"/>
      <c r="F52" s="14"/>
      <c r="G52" s="14"/>
      <c r="H52" s="14"/>
      <c r="I52" s="14"/>
      <c r="J52" s="14"/>
      <c r="K52" s="14"/>
      <c r="L52" s="14"/>
      <c r="M52" s="14"/>
      <c r="N52" s="14"/>
      <c r="O52" s="14"/>
      <c r="P52" s="14"/>
      <c r="Q52" s="14"/>
      <c r="R52" s="14"/>
      <c r="S52" s="14"/>
      <c r="T52" s="14"/>
      <c r="U52" s="14"/>
      <c r="V52" s="14"/>
      <c r="W52" s="14"/>
      <c r="X52" s="14"/>
      <c r="Y52" s="14"/>
      <c r="Z52" s="14"/>
    </row>
    <row r="53" spans="1:26" s="5" customFormat="1" ht="12.75">
      <c r="A53" s="36" t="str">
        <f>T(C46)</f>
        <v>10 Uhr</v>
      </c>
      <c r="B53" s="65">
        <v>1</v>
      </c>
      <c r="C53" s="9" t="str">
        <f>T($C$10)</f>
        <v>TV Vaihingen/Enz 2</v>
      </c>
      <c r="D53" s="15" t="s">
        <v>18</v>
      </c>
      <c r="E53" s="9" t="str">
        <f>T($C$9)</f>
        <v>TV Vaihingen/Enz 1</v>
      </c>
      <c r="G53" s="9"/>
      <c r="H53" s="9"/>
      <c r="I53" s="9"/>
      <c r="J53" s="9"/>
      <c r="K53" s="9"/>
      <c r="L53" s="9"/>
      <c r="M53" s="9"/>
      <c r="N53" s="9"/>
      <c r="O53" s="9" t="str">
        <f>T($C$13)</f>
        <v>TV Hohenklingen</v>
      </c>
      <c r="P53" s="4"/>
      <c r="Q53" s="4" t="s">
        <v>5</v>
      </c>
      <c r="R53" s="4"/>
      <c r="S53" s="4"/>
      <c r="T53" s="4"/>
      <c r="U53" s="4" t="s">
        <v>5</v>
      </c>
      <c r="V53" s="4"/>
      <c r="W53" s="4"/>
      <c r="X53" s="4">
        <f>IF(P53="","",IF(P53=R53,"1",IF(P53&gt;R53,"2","0")))</f>
      </c>
      <c r="Y53" s="4" t="s">
        <v>5</v>
      </c>
      <c r="Z53" s="4">
        <f>IF(R53="","",IF(P53=R53,"1",IF(P53&lt;R53,"2","0")))</f>
      </c>
    </row>
    <row r="54" spans="1:26" s="5" customFormat="1" ht="12.75">
      <c r="A54" s="36"/>
      <c r="B54" s="65">
        <v>2</v>
      </c>
      <c r="C54" s="9" t="str">
        <f>T($C$12)</f>
        <v>TV Stammheim</v>
      </c>
      <c r="D54" s="15" t="s">
        <v>18</v>
      </c>
      <c r="E54" s="9" t="str">
        <f>T($C$11)</f>
        <v>TV Heuchlingen 1</v>
      </c>
      <c r="G54" s="9"/>
      <c r="H54" s="9"/>
      <c r="I54" s="9"/>
      <c r="J54" s="9"/>
      <c r="K54" s="9"/>
      <c r="L54" s="9"/>
      <c r="M54" s="9"/>
      <c r="N54" s="9"/>
      <c r="O54" s="9" t="str">
        <f>T($C$9)</f>
        <v>TV Vaihingen/Enz 1</v>
      </c>
      <c r="P54" s="4"/>
      <c r="Q54" s="4" t="s">
        <v>5</v>
      </c>
      <c r="R54" s="4"/>
      <c r="S54" s="4"/>
      <c r="T54" s="4"/>
      <c r="U54" s="4" t="s">
        <v>5</v>
      </c>
      <c r="V54" s="4"/>
      <c r="W54" s="4"/>
      <c r="X54" s="4">
        <f>IF(P54="","",IF(P54=R54,"1",IF(P54&gt;R54,"2","0")))</f>
      </c>
      <c r="Y54" s="4" t="s">
        <v>5</v>
      </c>
      <c r="Z54" s="4">
        <f>IF(R54="","",IF(P54=R54,"1",IF(P54&lt;R54,"2","0")))</f>
      </c>
    </row>
    <row r="55" spans="1:26" s="5" customFormat="1" ht="12.75">
      <c r="A55" s="36"/>
      <c r="B55" s="65"/>
      <c r="C55" s="9"/>
      <c r="D55" s="15"/>
      <c r="E55" s="9"/>
      <c r="G55" s="9"/>
      <c r="H55" s="9"/>
      <c r="I55" s="9"/>
      <c r="J55" s="9"/>
      <c r="K55" s="9"/>
      <c r="L55" s="9"/>
      <c r="M55" s="9"/>
      <c r="N55" s="9"/>
      <c r="O55" s="9"/>
      <c r="P55" s="4"/>
      <c r="Q55" s="4"/>
      <c r="R55" s="4"/>
      <c r="S55" s="4"/>
      <c r="T55" s="4"/>
      <c r="U55" s="2"/>
      <c r="V55" s="4"/>
      <c r="W55" s="4"/>
      <c r="X55" s="4"/>
      <c r="Y55" s="2"/>
      <c r="Z55" s="4"/>
    </row>
    <row r="56" spans="1:26" s="5" customFormat="1" ht="12.75">
      <c r="A56" s="36"/>
      <c r="B56" s="65" t="s">
        <v>100</v>
      </c>
      <c r="C56" s="9" t="str">
        <f>T($C$14)</f>
        <v>TSV Niedernhall</v>
      </c>
      <c r="D56" s="15" t="s">
        <v>18</v>
      </c>
      <c r="E56" s="9" t="str">
        <f>T($C$13)</f>
        <v>TV Hohenklingen</v>
      </c>
      <c r="G56" s="9"/>
      <c r="H56" s="9"/>
      <c r="I56" s="9"/>
      <c r="J56" s="9"/>
      <c r="K56" s="9"/>
      <c r="L56" s="9"/>
      <c r="M56" s="9"/>
      <c r="N56" s="9"/>
      <c r="O56" s="9" t="str">
        <f>T($C$10)</f>
        <v>TV Vaihingen/Enz 2</v>
      </c>
      <c r="P56" s="4"/>
      <c r="Q56" s="4" t="s">
        <v>5</v>
      </c>
      <c r="R56" s="4"/>
      <c r="S56" s="4"/>
      <c r="T56" s="4"/>
      <c r="U56" s="4" t="s">
        <v>5</v>
      </c>
      <c r="V56" s="4"/>
      <c r="W56" s="4"/>
      <c r="X56" s="4">
        <f>IF(P56="","",IF(P56=R56,"1",IF(P56&gt;R56,"2","0")))</f>
      </c>
      <c r="Y56" s="4" t="s">
        <v>5</v>
      </c>
      <c r="Z56" s="4">
        <f>IF(R56="","",IF(P56=R56,"1",IF(P56&lt;R56,"2","0")))</f>
      </c>
    </row>
    <row r="57" spans="1:26" s="5" customFormat="1" ht="12.75">
      <c r="A57"/>
      <c r="B57" s="65" t="s">
        <v>101</v>
      </c>
      <c r="C57" s="9" t="str">
        <f>T($C$11)</f>
        <v>TV Heuchlingen 1</v>
      </c>
      <c r="D57" s="15" t="s">
        <v>18</v>
      </c>
      <c r="E57" s="9" t="str">
        <f>T($C$9)</f>
        <v>TV Vaihingen/Enz 1</v>
      </c>
      <c r="G57" s="9"/>
      <c r="H57" s="9"/>
      <c r="I57" s="9"/>
      <c r="J57" s="9"/>
      <c r="K57" s="9"/>
      <c r="L57" s="9"/>
      <c r="M57" s="9"/>
      <c r="N57" s="9"/>
      <c r="O57" s="9" t="str">
        <f>T($C$14)</f>
        <v>TSV Niedernhall</v>
      </c>
      <c r="P57" s="4"/>
      <c r="Q57" s="4" t="s">
        <v>5</v>
      </c>
      <c r="R57" s="4"/>
      <c r="S57" s="4"/>
      <c r="T57" s="4"/>
      <c r="U57" s="4" t="s">
        <v>5</v>
      </c>
      <c r="V57" s="4"/>
      <c r="W57" s="4"/>
      <c r="X57" s="4">
        <f>IF(P57="","",IF(P57=R57,"1",IF(P57&gt;R57,"2","0")))</f>
      </c>
      <c r="Y57" s="4" t="s">
        <v>5</v>
      </c>
      <c r="Z57" s="4">
        <f>IF(R57="","",IF(P57=R57,"1",IF(P57&lt;R57,"2","0")))</f>
      </c>
    </row>
    <row r="58" spans="1:26" s="5" customFormat="1" ht="12.75">
      <c r="A58"/>
      <c r="B58" s="66"/>
      <c r="C58" s="9"/>
      <c r="D58" s="15"/>
      <c r="E58" s="9"/>
      <c r="G58" s="9"/>
      <c r="H58" s="9"/>
      <c r="I58" s="9"/>
      <c r="J58" s="9"/>
      <c r="K58" s="9"/>
      <c r="L58" s="9"/>
      <c r="M58" s="9"/>
      <c r="N58" s="9"/>
      <c r="O58" s="9"/>
      <c r="P58" s="4"/>
      <c r="Q58" s="4"/>
      <c r="R58" s="4"/>
      <c r="S58" s="4"/>
      <c r="T58" s="4"/>
      <c r="U58" s="2"/>
      <c r="V58" s="4"/>
      <c r="W58" s="4"/>
      <c r="X58" s="4"/>
      <c r="Y58" s="2"/>
      <c r="Z58" s="4"/>
    </row>
    <row r="59" spans="1:26" s="5" customFormat="1" ht="12.75">
      <c r="A59" s="36"/>
      <c r="B59" s="65" t="s">
        <v>100</v>
      </c>
      <c r="C59" s="9" t="str">
        <f>T($C$12)</f>
        <v>TV Stammheim</v>
      </c>
      <c r="D59" s="15" t="s">
        <v>18</v>
      </c>
      <c r="E59" s="9" t="str">
        <f>T($C$14)</f>
        <v>TSV Niedernhall</v>
      </c>
      <c r="G59" s="9"/>
      <c r="H59" s="9"/>
      <c r="I59" s="9"/>
      <c r="J59" s="9"/>
      <c r="K59" s="9"/>
      <c r="L59" s="9"/>
      <c r="M59" s="9"/>
      <c r="N59" s="9"/>
      <c r="O59" s="9" t="str">
        <f>T($C$13)</f>
        <v>TV Hohenklingen</v>
      </c>
      <c r="P59" s="4"/>
      <c r="Q59" s="4" t="s">
        <v>5</v>
      </c>
      <c r="R59" s="4"/>
      <c r="S59" s="4"/>
      <c r="T59" s="4"/>
      <c r="U59" s="4" t="s">
        <v>5</v>
      </c>
      <c r="V59" s="4"/>
      <c r="W59" s="4"/>
      <c r="X59" s="4">
        <f>IF(P59="","",IF(P59=R59,"1",IF(P59&gt;R59,"2","0")))</f>
      </c>
      <c r="Y59" s="4" t="s">
        <v>5</v>
      </c>
      <c r="Z59" s="4">
        <f>IF(R59="","",IF(P59=R59,"1",IF(P59&lt;R59,"2","0")))</f>
      </c>
    </row>
    <row r="60" spans="1:26" s="5" customFormat="1" ht="12.75">
      <c r="A60" s="36"/>
      <c r="B60" s="65" t="s">
        <v>101</v>
      </c>
      <c r="C60" s="9" t="str">
        <f>T($C$13)</f>
        <v>TV Hohenklingen</v>
      </c>
      <c r="D60" s="15" t="s">
        <v>18</v>
      </c>
      <c r="E60" s="9" t="str">
        <f>T($C$10)</f>
        <v>TV Vaihingen/Enz 2</v>
      </c>
      <c r="G60" s="9"/>
      <c r="H60" s="9"/>
      <c r="I60" s="9"/>
      <c r="J60" s="9"/>
      <c r="K60" s="9"/>
      <c r="L60" s="9"/>
      <c r="M60" s="9"/>
      <c r="N60" s="9"/>
      <c r="O60" s="9" t="str">
        <f>T($C$11)</f>
        <v>TV Heuchlingen 1</v>
      </c>
      <c r="P60" s="4"/>
      <c r="Q60" s="4" t="s">
        <v>5</v>
      </c>
      <c r="R60" s="4"/>
      <c r="S60" s="4"/>
      <c r="T60" s="4"/>
      <c r="U60" s="4" t="s">
        <v>5</v>
      </c>
      <c r="V60" s="4"/>
      <c r="W60" s="4"/>
      <c r="X60" s="4">
        <f>IF(P60="","",IF(P60=R60,"1",IF(P60&gt;R60,"2","0")))</f>
      </c>
      <c r="Y60" s="4" t="s">
        <v>5</v>
      </c>
      <c r="Z60" s="4">
        <f>IF(R60="","",IF(P60=R60,"1",IF(P60&lt;R60,"2","0")))</f>
      </c>
    </row>
    <row r="62" spans="1:26" ht="12.75">
      <c r="A62" s="36"/>
      <c r="B62" s="65" t="s">
        <v>100</v>
      </c>
      <c r="C62" s="1" t="str">
        <f>T($C$9)</f>
        <v>TV Vaihingen/Enz 1</v>
      </c>
      <c r="D62" s="15" t="s">
        <v>18</v>
      </c>
      <c r="E62" s="1" t="str">
        <f>T($C$14)</f>
        <v>TSV Niedernhall</v>
      </c>
      <c r="G62" s="1"/>
      <c r="H62" s="1"/>
      <c r="I62" s="1"/>
      <c r="J62" s="1"/>
      <c r="K62" s="1"/>
      <c r="L62" s="1"/>
      <c r="M62" s="1"/>
      <c r="N62" s="1"/>
      <c r="O62" s="1" t="str">
        <f>T($C$12)</f>
        <v>TV Stammheim</v>
      </c>
      <c r="P62" s="4"/>
      <c r="Q62" s="4" t="s">
        <v>5</v>
      </c>
      <c r="R62" s="4"/>
      <c r="S62" s="4"/>
      <c r="T62" s="4"/>
      <c r="U62" s="4" t="s">
        <v>5</v>
      </c>
      <c r="V62" s="4"/>
      <c r="W62" s="4"/>
      <c r="X62" s="4">
        <f>IF(P62="","",IF(P62=R62,"1",IF(P62&gt;R62,"2","0")))</f>
      </c>
      <c r="Y62" s="4" t="s">
        <v>5</v>
      </c>
      <c r="Z62" s="4">
        <f>IF(R62="","",IF(P62=R62,"1",IF(P62&lt;R62,"2","0")))</f>
      </c>
    </row>
    <row r="63" spans="1:26" s="5" customFormat="1" ht="12.75">
      <c r="A63" s="36"/>
      <c r="B63" s="65" t="s">
        <v>101</v>
      </c>
      <c r="C63" s="9" t="str">
        <f>T($C$11)</f>
        <v>TV Heuchlingen 1</v>
      </c>
      <c r="D63" s="15" t="s">
        <v>18</v>
      </c>
      <c r="E63" s="9" t="str">
        <f>T($C$10)</f>
        <v>TV Vaihingen/Enz 2</v>
      </c>
      <c r="G63" s="9"/>
      <c r="H63" s="9"/>
      <c r="I63" s="9"/>
      <c r="J63" s="9"/>
      <c r="K63" s="9"/>
      <c r="L63" s="9"/>
      <c r="M63" s="9"/>
      <c r="N63" s="9"/>
      <c r="O63" s="9" t="str">
        <f>T($C$13)</f>
        <v>TV Hohenklingen</v>
      </c>
      <c r="P63" s="4"/>
      <c r="Q63" s="4" t="s">
        <v>5</v>
      </c>
      <c r="R63" s="4"/>
      <c r="S63" s="4"/>
      <c r="T63" s="4"/>
      <c r="U63" s="4" t="s">
        <v>5</v>
      </c>
      <c r="V63" s="4"/>
      <c r="W63" s="4"/>
      <c r="X63" s="4">
        <f>IF(P63="","",IF(P63=R63,"1",IF(P63&gt;R63,"2","0")))</f>
      </c>
      <c r="Y63" s="4" t="s">
        <v>5</v>
      </c>
      <c r="Z63" s="4">
        <f>IF(R63="","",IF(P63=R63,"1",IF(P63&lt;R63,"2","0")))</f>
      </c>
    </row>
    <row r="64" spans="1:26" s="5" customFormat="1" ht="12.75">
      <c r="A64" s="36"/>
      <c r="B64" s="65"/>
      <c r="C64" s="9"/>
      <c r="D64" s="15"/>
      <c r="E64" s="9"/>
      <c r="G64" s="9"/>
      <c r="H64" s="9"/>
      <c r="I64" s="9"/>
      <c r="J64" s="9"/>
      <c r="K64" s="9"/>
      <c r="L64" s="9"/>
      <c r="M64" s="9"/>
      <c r="N64" s="9"/>
      <c r="O64" s="9"/>
      <c r="P64" s="4"/>
      <c r="Q64" s="4"/>
      <c r="R64" s="4"/>
      <c r="S64" s="4"/>
      <c r="T64" s="4"/>
      <c r="U64" s="2"/>
      <c r="V64" s="4"/>
      <c r="W64" s="4"/>
      <c r="X64" s="4"/>
      <c r="Y64" s="2"/>
      <c r="Z64" s="4"/>
    </row>
    <row r="65" spans="1:26" ht="12.75">
      <c r="A65" s="36"/>
      <c r="B65" s="65" t="s">
        <v>100</v>
      </c>
      <c r="C65" s="1" t="str">
        <f>T($C$13)</f>
        <v>TV Hohenklingen</v>
      </c>
      <c r="D65" s="15" t="s">
        <v>18</v>
      </c>
      <c r="E65" s="1" t="str">
        <f>T($C$12)</f>
        <v>TV Stammheim</v>
      </c>
      <c r="G65" s="1"/>
      <c r="H65" s="1"/>
      <c r="I65" s="1"/>
      <c r="J65" s="1"/>
      <c r="K65" s="1"/>
      <c r="L65" s="1"/>
      <c r="M65" s="1"/>
      <c r="N65" s="1"/>
      <c r="O65" s="1" t="str">
        <f>T($C$9)</f>
        <v>TV Vaihingen/Enz 1</v>
      </c>
      <c r="P65" s="4"/>
      <c r="Q65" s="4" t="s">
        <v>5</v>
      </c>
      <c r="R65" s="4"/>
      <c r="S65" s="4"/>
      <c r="T65" s="4"/>
      <c r="U65" s="4" t="s">
        <v>5</v>
      </c>
      <c r="V65" s="4"/>
      <c r="W65" s="4"/>
      <c r="X65" s="4">
        <f>IF(P65="","",IF(P65=R65,"1",IF(P65&gt;R65,"2","0")))</f>
      </c>
      <c r="Y65" s="4" t="s">
        <v>5</v>
      </c>
      <c r="Z65" s="4">
        <f>IF(R65="","",IF(P65=R65,"1",IF(P65&lt;R65,"2","0")))</f>
      </c>
    </row>
    <row r="66" spans="1:26" s="4" customFormat="1" ht="12.75">
      <c r="A66" s="36"/>
      <c r="B66" s="65" t="s">
        <v>101</v>
      </c>
      <c r="C66" s="9" t="str">
        <f>T($C$14)</f>
        <v>TSV Niedernhall</v>
      </c>
      <c r="D66" s="15" t="s">
        <v>18</v>
      </c>
      <c r="E66" s="9" t="str">
        <f>T($C$11)</f>
        <v>TV Heuchlingen 1</v>
      </c>
      <c r="G66" s="9"/>
      <c r="H66" s="9"/>
      <c r="I66" s="9"/>
      <c r="J66" s="9"/>
      <c r="K66" s="9"/>
      <c r="L66" s="9"/>
      <c r="M66" s="9"/>
      <c r="N66" s="9"/>
      <c r="O66" s="9" t="str">
        <f>T($C$10)</f>
        <v>TV Vaihingen/Enz 2</v>
      </c>
      <c r="Q66" s="4" t="s">
        <v>5</v>
      </c>
      <c r="U66" s="4" t="s">
        <v>5</v>
      </c>
      <c r="X66" s="4">
        <f>IF(P66="","",IF(P66=R66,"1",IF(P66&gt;R66,"2","0")))</f>
      </c>
      <c r="Y66" s="4" t="s">
        <v>5</v>
      </c>
      <c r="Z66" s="4">
        <f>IF(R66="","",IF(P66=R66,"1",IF(P66&lt;R66,"2","0")))</f>
      </c>
    </row>
    <row r="67" spans="1:25" s="4" customFormat="1" ht="12.75">
      <c r="A67" s="36"/>
      <c r="B67" s="65"/>
      <c r="C67" s="9"/>
      <c r="D67" s="15"/>
      <c r="E67" s="9"/>
      <c r="G67" s="9"/>
      <c r="H67" s="9"/>
      <c r="I67" s="9"/>
      <c r="J67" s="9"/>
      <c r="K67" s="9"/>
      <c r="L67" s="9"/>
      <c r="M67" s="9"/>
      <c r="N67" s="9"/>
      <c r="O67" s="9"/>
      <c r="U67" s="2"/>
      <c r="Y67" s="2"/>
    </row>
    <row r="68" spans="1:26" s="3" customFormat="1" ht="12.75">
      <c r="A68" s="36"/>
      <c r="B68" s="65" t="s">
        <v>100</v>
      </c>
      <c r="C68" s="9" t="str">
        <f>T($C$9)</f>
        <v>TV Vaihingen/Enz 1</v>
      </c>
      <c r="D68" s="15" t="s">
        <v>18</v>
      </c>
      <c r="E68" s="9" t="str">
        <f>T($C$13)</f>
        <v>TV Hohenklingen</v>
      </c>
      <c r="G68" s="9"/>
      <c r="H68" s="9"/>
      <c r="I68" s="9"/>
      <c r="J68" s="9"/>
      <c r="K68" s="9"/>
      <c r="L68" s="9"/>
      <c r="M68" s="9"/>
      <c r="N68" s="9"/>
      <c r="O68" s="9" t="str">
        <f>T($C$11)</f>
        <v>TV Heuchlingen 1</v>
      </c>
      <c r="P68" s="4"/>
      <c r="Q68" s="4" t="s">
        <v>5</v>
      </c>
      <c r="R68" s="4"/>
      <c r="S68" s="4"/>
      <c r="T68" s="4"/>
      <c r="U68" s="4" t="s">
        <v>5</v>
      </c>
      <c r="V68" s="4"/>
      <c r="W68" s="4"/>
      <c r="X68" s="4">
        <f>IF(P68="","",IF(P68=R68,"1",IF(P68&gt;R68,"2","0")))</f>
      </c>
      <c r="Y68" s="4" t="s">
        <v>5</v>
      </c>
      <c r="Z68" s="4">
        <f>IF(R68="","",IF(P68=R68,"1",IF(P68&lt;R68,"2","0")))</f>
      </c>
    </row>
    <row r="69" spans="1:26" ht="12.75">
      <c r="A69" s="36"/>
      <c r="B69" s="65" t="s">
        <v>101</v>
      </c>
      <c r="C69" s="1" t="str">
        <f>T($C$10)</f>
        <v>TV Vaihingen/Enz 2</v>
      </c>
      <c r="D69" s="15" t="s">
        <v>18</v>
      </c>
      <c r="E69" s="1" t="str">
        <f>T($C$12)</f>
        <v>TV Stammheim</v>
      </c>
      <c r="G69" s="1"/>
      <c r="H69" s="1"/>
      <c r="I69" s="1"/>
      <c r="J69" s="1"/>
      <c r="K69" s="1"/>
      <c r="L69" s="1"/>
      <c r="M69" s="1"/>
      <c r="N69" s="1"/>
      <c r="O69" s="1" t="str">
        <f>T($C$14)</f>
        <v>TSV Niedernhall</v>
      </c>
      <c r="P69" s="4"/>
      <c r="Q69" s="4" t="s">
        <v>5</v>
      </c>
      <c r="R69" s="4"/>
      <c r="S69" s="4"/>
      <c r="T69" s="4"/>
      <c r="U69" s="4" t="s">
        <v>5</v>
      </c>
      <c r="V69" s="4"/>
      <c r="W69" s="4"/>
      <c r="X69" s="4">
        <f>IF(P69="","",IF(P69=R69,"1",IF(P69&gt;R69,"2","0")))</f>
      </c>
      <c r="Y69" s="4" t="s">
        <v>5</v>
      </c>
      <c r="Z69" s="4">
        <f>IF(R69="","",IF(P69=R69,"1",IF(P69&lt;R69,"2","0")))</f>
      </c>
    </row>
    <row r="71" spans="1:26" ht="12.75">
      <c r="A71" s="36"/>
      <c r="B71" s="65" t="s">
        <v>100</v>
      </c>
      <c r="C71" s="1" t="str">
        <f>T($C$11)</f>
        <v>TV Heuchlingen 1</v>
      </c>
      <c r="D71" s="15" t="s">
        <v>18</v>
      </c>
      <c r="E71" s="1" t="str">
        <f>T($C$13)</f>
        <v>TV Hohenklingen</v>
      </c>
      <c r="G71" s="1"/>
      <c r="H71" s="1"/>
      <c r="I71" s="1"/>
      <c r="J71" s="1"/>
      <c r="K71" s="1"/>
      <c r="L71" s="1"/>
      <c r="M71" s="1"/>
      <c r="N71" s="1"/>
      <c r="O71" s="1" t="str">
        <f>T($C$9)</f>
        <v>TV Vaihingen/Enz 1</v>
      </c>
      <c r="P71" s="4"/>
      <c r="Q71" s="4" t="s">
        <v>5</v>
      </c>
      <c r="R71" s="4"/>
      <c r="S71" s="4"/>
      <c r="T71" s="4"/>
      <c r="U71" s="4" t="s">
        <v>5</v>
      </c>
      <c r="V71" s="4"/>
      <c r="W71" s="4"/>
      <c r="X71" s="4">
        <f>IF(P71="","",IF(P71=R71,"1",IF(P71&gt;R71,"2","0")))</f>
      </c>
      <c r="Y71" s="4" t="s">
        <v>5</v>
      </c>
      <c r="Z71" s="4">
        <f>IF(R71="","",IF(P71=R71,"1",IF(P71&lt;R71,"2","0")))</f>
      </c>
    </row>
    <row r="72" spans="1:26" ht="12.75">
      <c r="A72" s="36"/>
      <c r="B72" s="65" t="s">
        <v>101</v>
      </c>
      <c r="C72" s="1" t="str">
        <f>T($C$14)</f>
        <v>TSV Niedernhall</v>
      </c>
      <c r="D72" s="15" t="s">
        <v>18</v>
      </c>
      <c r="E72" s="1" t="str">
        <f>T($C$10)</f>
        <v>TV Vaihingen/Enz 2</v>
      </c>
      <c r="G72" s="1"/>
      <c r="H72" s="1"/>
      <c r="I72" s="1"/>
      <c r="J72" s="1"/>
      <c r="K72" s="1"/>
      <c r="L72" s="1"/>
      <c r="M72" s="1"/>
      <c r="N72" s="1"/>
      <c r="O72" s="1" t="str">
        <f>T($C$12)</f>
        <v>TV Stammheim</v>
      </c>
      <c r="P72" s="4"/>
      <c r="Q72" s="4" t="s">
        <v>5</v>
      </c>
      <c r="R72" s="4"/>
      <c r="S72" s="4"/>
      <c r="T72" s="4"/>
      <c r="U72" s="4" t="s">
        <v>5</v>
      </c>
      <c r="V72" s="4"/>
      <c r="W72" s="4"/>
      <c r="X72" s="4">
        <f>IF(P72="","",IF(P72=R72,"1",IF(P72&gt;R72,"2","0")))</f>
      </c>
      <c r="Y72" s="4" t="s">
        <v>5</v>
      </c>
      <c r="Z72" s="4">
        <f>IF(R72="","",IF(P72=R72,"1",IF(P72&lt;R72,"2","0")))</f>
      </c>
    </row>
    <row r="73" spans="1:26" ht="12.75">
      <c r="A73" s="36"/>
      <c r="B73" s="65"/>
      <c r="C73" s="1"/>
      <c r="D73" s="15"/>
      <c r="E73" s="1"/>
      <c r="G73" s="1"/>
      <c r="H73" s="1"/>
      <c r="I73" s="1"/>
      <c r="J73" s="1"/>
      <c r="K73" s="1"/>
      <c r="L73" s="1"/>
      <c r="M73" s="1"/>
      <c r="N73" s="1"/>
      <c r="O73" s="1"/>
      <c r="Q73" s="4"/>
      <c r="S73" s="4"/>
      <c r="T73" s="4"/>
      <c r="V73" s="4"/>
      <c r="W73" s="4"/>
      <c r="X73" s="4"/>
      <c r="Z73" s="4"/>
    </row>
    <row r="74" spans="1:26" s="5" customFormat="1" ht="12.75">
      <c r="A74" s="36"/>
      <c r="B74" s="65" t="s">
        <v>100</v>
      </c>
      <c r="C74" s="9" t="str">
        <f>T($C$9)</f>
        <v>TV Vaihingen/Enz 1</v>
      </c>
      <c r="D74" s="15" t="s">
        <v>18</v>
      </c>
      <c r="E74" s="9" t="str">
        <f>T($C$12)</f>
        <v>TV Stammheim</v>
      </c>
      <c r="G74" s="9"/>
      <c r="H74" s="9"/>
      <c r="I74" s="9"/>
      <c r="J74" s="9"/>
      <c r="K74" s="9"/>
      <c r="L74" s="9"/>
      <c r="M74" s="9"/>
      <c r="N74" s="9"/>
      <c r="O74" s="9" t="str">
        <f>T($C$10)</f>
        <v>TV Vaihingen/Enz 2</v>
      </c>
      <c r="P74" s="4"/>
      <c r="Q74" s="4" t="s">
        <v>5</v>
      </c>
      <c r="R74" s="4"/>
      <c r="S74" s="4"/>
      <c r="T74" s="4"/>
      <c r="U74" s="4" t="s">
        <v>5</v>
      </c>
      <c r="V74" s="4"/>
      <c r="W74" s="4"/>
      <c r="X74" s="4">
        <f>IF(P74="","",IF(P74=R74,"1",IF(P74&gt;R74,"2","0")))</f>
      </c>
      <c r="Y74" s="4" t="s">
        <v>5</v>
      </c>
      <c r="Z74" s="4">
        <f>IF(R74="","",IF(P74=R74,"1",IF(P74&lt;R74,"2","0")))</f>
      </c>
    </row>
    <row r="76" spans="1:26" s="5" customFormat="1" ht="12.75">
      <c r="A76" s="36"/>
      <c r="B76" s="65"/>
      <c r="C76" s="9"/>
      <c r="D76" s="15"/>
      <c r="E76" s="9"/>
      <c r="F76" s="9"/>
      <c r="G76" s="9"/>
      <c r="H76" s="9"/>
      <c r="I76" s="9"/>
      <c r="J76" s="9"/>
      <c r="K76" s="9"/>
      <c r="L76" s="9"/>
      <c r="M76" s="9"/>
      <c r="N76" s="9"/>
      <c r="O76" s="9"/>
      <c r="P76" s="4"/>
      <c r="Q76" s="4"/>
      <c r="R76" s="4"/>
      <c r="S76" s="4"/>
      <c r="T76" s="4"/>
      <c r="U76" s="2"/>
      <c r="V76" s="4"/>
      <c r="W76" s="4"/>
      <c r="X76" s="4"/>
      <c r="Y76" s="2"/>
      <c r="Z76" s="4"/>
    </row>
    <row r="77" spans="1:29" s="5" customFormat="1" ht="13.5" thickBot="1">
      <c r="A77" s="36" t="s">
        <v>19</v>
      </c>
      <c r="B77" s="65"/>
      <c r="C77" s="9"/>
      <c r="D77" s="15"/>
      <c r="E77" s="9"/>
      <c r="F77" s="9"/>
      <c r="G77" s="9"/>
      <c r="H77" s="9"/>
      <c r="I77" s="9"/>
      <c r="J77" s="9"/>
      <c r="K77" s="9"/>
      <c r="L77" s="9"/>
      <c r="M77" s="9"/>
      <c r="N77" s="9"/>
      <c r="O77" s="9"/>
      <c r="P77" s="4"/>
      <c r="Q77" s="4" t="s">
        <v>13</v>
      </c>
      <c r="R77" s="4"/>
      <c r="S77" s="4"/>
      <c r="T77" s="4"/>
      <c r="U77" s="2" t="s">
        <v>4</v>
      </c>
      <c r="V77" s="4"/>
      <c r="W77" s="4"/>
      <c r="X77" s="4"/>
      <c r="Y77" s="2"/>
      <c r="Z77" s="4"/>
      <c r="AA77" s="4"/>
      <c r="AB77" s="2"/>
      <c r="AC77" s="4"/>
    </row>
    <row r="78" spans="1:29" ht="12.75">
      <c r="A78" s="2"/>
      <c r="C78" t="str">
        <f>T($C$9)</f>
        <v>TV Vaihingen/Enz 1</v>
      </c>
      <c r="E78" s="249"/>
      <c r="F78" s="250"/>
      <c r="G78" s="250"/>
      <c r="H78" s="250"/>
      <c r="I78" s="251"/>
      <c r="J78" s="230"/>
      <c r="K78" s="231"/>
      <c r="L78" s="231"/>
      <c r="M78" s="231"/>
      <c r="N78" s="232"/>
      <c r="P78" s="2">
        <f>SUM(P18+P22+R27+R33+R39+R53+R57+P62+P68+P74)</f>
        <v>0</v>
      </c>
      <c r="Q78" s="2" t="s">
        <v>5</v>
      </c>
      <c r="R78" s="2">
        <f>SUM(R18+R22+P27+P33+P39+P53+P57+R62+R68+R74)</f>
        <v>0</v>
      </c>
      <c r="T78" s="2">
        <f>SUM(T18+T22+V27+V33+V39+V53+V57+T62+T68+T74)</f>
        <v>0</v>
      </c>
      <c r="U78" s="2" t="s">
        <v>5</v>
      </c>
      <c r="V78" s="2">
        <f>SUM(V18+V22+T27+T33+T39+T53+T57+V62+V68+V74)</f>
        <v>0</v>
      </c>
      <c r="AA78" s="2"/>
      <c r="AB78" s="2"/>
      <c r="AC78" s="2"/>
    </row>
    <row r="79" spans="1:29" ht="12.75">
      <c r="A79" s="36"/>
      <c r="B79" s="65"/>
      <c r="C79" s="1" t="str">
        <f>T($C$10)</f>
        <v>TV Vaihingen/Enz 2</v>
      </c>
      <c r="D79" s="40"/>
      <c r="E79" s="252"/>
      <c r="F79" s="253"/>
      <c r="G79" s="253"/>
      <c r="H79" s="253"/>
      <c r="I79" s="254"/>
      <c r="J79" s="233"/>
      <c r="K79" s="234"/>
      <c r="L79" s="234"/>
      <c r="M79" s="235"/>
      <c r="N79" s="236"/>
      <c r="O79" s="1"/>
      <c r="P79" s="2">
        <f>SUM(R18+P25+P28+R34+P37+P53+R60+R63+P69+R72)</f>
        <v>0</v>
      </c>
      <c r="Q79" s="4" t="s">
        <v>5</v>
      </c>
      <c r="R79" s="2">
        <f>SUM(P18+R25+R28+P34+R37+R53+P60+P63+R69+P72)</f>
        <v>0</v>
      </c>
      <c r="S79" s="14"/>
      <c r="T79" s="2">
        <f>SUM(V18+T25+T28+V34+T37+T53+V60+V63+T69+V72)</f>
        <v>0</v>
      </c>
      <c r="U79" s="4" t="s">
        <v>5</v>
      </c>
      <c r="V79" s="2">
        <f>SUM(T18+V25+V28+T34+V37+V53+T60+T63+V69+T72)</f>
        <v>0</v>
      </c>
      <c r="W79" s="14"/>
      <c r="Y79" s="4"/>
      <c r="AA79" s="2"/>
      <c r="AB79" s="4"/>
      <c r="AC79" s="2"/>
    </row>
    <row r="80" spans="1:29" s="5" customFormat="1" ht="12.75">
      <c r="A80" s="36"/>
      <c r="B80" s="65"/>
      <c r="C80" s="9" t="str">
        <f>T($C$11)</f>
        <v>TV Heuchlingen 1</v>
      </c>
      <c r="D80" s="15"/>
      <c r="E80" s="255"/>
      <c r="F80" s="256"/>
      <c r="G80" s="256"/>
      <c r="H80" s="256"/>
      <c r="I80" s="257"/>
      <c r="J80" s="237"/>
      <c r="K80" s="238"/>
      <c r="L80" s="238"/>
      <c r="M80" s="239"/>
      <c r="N80" s="240"/>
      <c r="O80" s="9"/>
      <c r="P80" s="4">
        <f>SUM(P19+R22+R28+P31+R36+R54+P57+P63+R66+P71)</f>
        <v>0</v>
      </c>
      <c r="Q80" s="4" t="s">
        <v>5</v>
      </c>
      <c r="R80" s="4">
        <f>SUM(R19+P22+P28+R31+P36+P54+R57+R63+P66+R71)</f>
        <v>0</v>
      </c>
      <c r="S80" s="4"/>
      <c r="T80" s="4">
        <f>SUM(T19+V22+V28+T31+V36+V54+T57+T63+V66+T71)</f>
        <v>0</v>
      </c>
      <c r="U80" s="4" t="s">
        <v>5</v>
      </c>
      <c r="V80" s="4">
        <f>SUM(V19+T22+T28+V31+T36+T54+V57+V63+T66+V71)</f>
        <v>0</v>
      </c>
      <c r="W80" s="4"/>
      <c r="X80" s="4"/>
      <c r="Y80" s="4"/>
      <c r="Z80" s="4"/>
      <c r="AA80" s="4"/>
      <c r="AB80" s="4"/>
      <c r="AC80" s="4"/>
    </row>
    <row r="81" spans="1:29" ht="12.75">
      <c r="A81" s="36"/>
      <c r="B81" s="65"/>
      <c r="C81" s="1" t="str">
        <f>T($C$12)</f>
        <v>TV Stammheim</v>
      </c>
      <c r="D81" s="40"/>
      <c r="E81" s="252"/>
      <c r="F81" s="253"/>
      <c r="G81" s="253"/>
      <c r="H81" s="253"/>
      <c r="I81" s="254"/>
      <c r="J81" s="233"/>
      <c r="K81" s="235"/>
      <c r="L81" s="234"/>
      <c r="M81" s="234"/>
      <c r="N81" s="236"/>
      <c r="O81" s="1"/>
      <c r="P81" s="2">
        <f>SUM(R19+R24+P30+P34+P39+P54+P59+R65+R69+R74)</f>
        <v>0</v>
      </c>
      <c r="Q81" s="4" t="s">
        <v>5</v>
      </c>
      <c r="R81" s="2">
        <f>SUM(P19+P24+R30+R34+R39+R54+R59+P65+P69+P74)</f>
        <v>0</v>
      </c>
      <c r="S81" s="4"/>
      <c r="T81" s="2">
        <f>SUM(V19+V24+T30+T34+T39+T54+T59+V65+V69+V74)</f>
        <v>0</v>
      </c>
      <c r="U81" s="4" t="s">
        <v>5</v>
      </c>
      <c r="V81" s="2">
        <f>SUM(T19+T24+V30+V34+V39+V54+V59+T65+T69+T74)</f>
        <v>0</v>
      </c>
      <c r="W81" s="4"/>
      <c r="Y81" s="4"/>
      <c r="AA81" s="2"/>
      <c r="AB81" s="4"/>
      <c r="AC81" s="2"/>
    </row>
    <row r="82" spans="1:29" ht="12.75">
      <c r="A82" s="36"/>
      <c r="B82" s="65"/>
      <c r="C82" t="str">
        <f>T($C$13)</f>
        <v>TV Hohenklingen</v>
      </c>
      <c r="E82" s="258"/>
      <c r="F82" s="259"/>
      <c r="G82" s="259"/>
      <c r="H82" s="259"/>
      <c r="I82" s="260"/>
      <c r="J82" s="241"/>
      <c r="K82" s="242"/>
      <c r="L82" s="242"/>
      <c r="M82" s="243"/>
      <c r="N82" s="244"/>
      <c r="P82" s="2">
        <f>SUM(P21+R25+R30+P33+P36+R56+P60+P65+R68+R71)</f>
        <v>0</v>
      </c>
      <c r="Q82" s="2" t="s">
        <v>5</v>
      </c>
      <c r="R82" s="2">
        <f>SUM(R21+P25+P30+R33+R36+P56+R60+R65+P68+P71)</f>
        <v>0</v>
      </c>
      <c r="T82" s="2">
        <f>SUM(T21+V25+V30+T33+T36+V56+T60+T65+V68+V71)</f>
        <v>0</v>
      </c>
      <c r="U82" s="2" t="s">
        <v>5</v>
      </c>
      <c r="V82" s="2">
        <f>SUM(V21+T25+T30+V33+V36+T56+V60+V65+T68+T71)</f>
        <v>0</v>
      </c>
      <c r="AA82" s="2"/>
      <c r="AB82" s="2"/>
      <c r="AC82" s="2"/>
    </row>
    <row r="83" spans="1:27" s="4" customFormat="1" ht="13.5" thickBot="1">
      <c r="A83" s="36"/>
      <c r="B83" s="65"/>
      <c r="C83" s="9" t="str">
        <f>T($C$14)</f>
        <v>TSV Niedernhall</v>
      </c>
      <c r="D83" s="15"/>
      <c r="E83" s="261"/>
      <c r="F83" s="262"/>
      <c r="G83" s="262"/>
      <c r="H83" s="262"/>
      <c r="I83" s="263"/>
      <c r="J83" s="245"/>
      <c r="K83" s="246"/>
      <c r="L83" s="246"/>
      <c r="M83" s="247"/>
      <c r="N83" s="248"/>
      <c r="O83" s="9"/>
      <c r="P83" s="4">
        <f>SUM(R21+P24+P27+R31+R37+P56+R59+R62+P66+P72)</f>
        <v>0</v>
      </c>
      <c r="Q83" s="4" t="s">
        <v>5</v>
      </c>
      <c r="R83" s="4">
        <f>SUM(P21+R24+R27+P31+P37+R56+P59+P62+R66+R72)</f>
        <v>0</v>
      </c>
      <c r="T83" s="4">
        <f>SUM(V21+T24+T27+V31+V37+T56+V59+V62+T66+T72)</f>
        <v>0</v>
      </c>
      <c r="U83" s="4" t="s">
        <v>5</v>
      </c>
      <c r="V83" s="4">
        <f>SUM(T21+V24+V27+T31+T37+V56+T59+T62+V66+V72)</f>
        <v>0</v>
      </c>
      <c r="AA83" s="223"/>
    </row>
    <row r="84" spans="1:26" s="3" customFormat="1" ht="12.75">
      <c r="A84" s="36"/>
      <c r="B84" s="65"/>
      <c r="C84" s="9"/>
      <c r="D84" s="15"/>
      <c r="E84" s="9"/>
      <c r="F84" s="9"/>
      <c r="G84" s="9"/>
      <c r="H84" s="9"/>
      <c r="I84" s="9"/>
      <c r="J84" s="9"/>
      <c r="K84" s="9"/>
      <c r="L84" s="9"/>
      <c r="M84" s="9"/>
      <c r="N84" s="9"/>
      <c r="O84" s="9"/>
      <c r="P84" s="14"/>
      <c r="Q84" s="4"/>
      <c r="R84" s="14"/>
      <c r="S84" s="4"/>
      <c r="T84" s="4"/>
      <c r="U84" s="4"/>
      <c r="V84" s="4"/>
      <c r="W84" s="4"/>
      <c r="X84" s="4"/>
      <c r="Y84" s="4"/>
      <c r="Z84" s="4"/>
    </row>
    <row r="85" spans="1:26" ht="12.75">
      <c r="A85" s="36"/>
      <c r="B85" s="65"/>
      <c r="C85" s="1"/>
      <c r="D85" s="40"/>
      <c r="E85" s="1"/>
      <c r="F85" s="1"/>
      <c r="G85" s="1"/>
      <c r="H85" s="1"/>
      <c r="I85" s="1"/>
      <c r="J85" s="1"/>
      <c r="K85" s="1"/>
      <c r="L85" s="1"/>
      <c r="M85" s="1"/>
      <c r="N85" s="1"/>
      <c r="O85" s="1"/>
      <c r="Q85" s="4"/>
      <c r="T85" s="4"/>
      <c r="V85" s="4"/>
      <c r="X85" s="4"/>
      <c r="Z85" s="4"/>
    </row>
    <row r="87" spans="1:26" ht="12.75">
      <c r="A87" s="36"/>
      <c r="B87" s="65"/>
      <c r="C87" s="1"/>
      <c r="D87" s="40"/>
      <c r="E87" s="1"/>
      <c r="F87" s="1"/>
      <c r="G87" s="1"/>
      <c r="H87" s="1"/>
      <c r="I87" s="1"/>
      <c r="J87" s="1"/>
      <c r="K87" s="1"/>
      <c r="L87" s="1"/>
      <c r="M87" s="1"/>
      <c r="N87" s="1"/>
      <c r="O87" s="1"/>
      <c r="Q87" s="4"/>
      <c r="S87" s="14"/>
      <c r="T87" s="4"/>
      <c r="V87" s="4"/>
      <c r="W87" s="14"/>
      <c r="X87" s="4"/>
      <c r="Z87" s="4"/>
    </row>
    <row r="88" spans="1:26" ht="12.75">
      <c r="A88" s="36"/>
      <c r="B88" s="65"/>
      <c r="C88" s="1"/>
      <c r="D88" s="40"/>
      <c r="E88" s="1"/>
      <c r="F88" s="1"/>
      <c r="G88" s="1"/>
      <c r="H88" s="1"/>
      <c r="I88" s="1"/>
      <c r="J88" s="1"/>
      <c r="K88" s="1"/>
      <c r="L88" s="1"/>
      <c r="M88" s="1"/>
      <c r="N88" s="1"/>
      <c r="O88" s="1"/>
      <c r="Q88" s="4"/>
      <c r="S88" s="4"/>
      <c r="T88" s="4"/>
      <c r="V88" s="4"/>
      <c r="W88" s="4"/>
      <c r="X88" s="4"/>
      <c r="Z88" s="4"/>
    </row>
    <row r="89" spans="1:26" s="5" customFormat="1" ht="12.75">
      <c r="A89" s="36"/>
      <c r="B89" s="65"/>
      <c r="C89" s="9"/>
      <c r="D89" s="15"/>
      <c r="E89" s="9"/>
      <c r="F89" s="9"/>
      <c r="G89" s="9"/>
      <c r="H89" s="9"/>
      <c r="I89" s="9"/>
      <c r="J89" s="9"/>
      <c r="K89" s="9"/>
      <c r="L89" s="9"/>
      <c r="M89" s="9"/>
      <c r="N89" s="9"/>
      <c r="O89" s="9"/>
      <c r="P89" s="4"/>
      <c r="Q89" s="4"/>
      <c r="R89" s="4"/>
      <c r="S89" s="4"/>
      <c r="T89" s="4"/>
      <c r="U89" s="2"/>
      <c r="V89" s="4"/>
      <c r="W89" s="4"/>
      <c r="X89" s="4"/>
      <c r="Y89" s="2"/>
      <c r="Z89" s="4"/>
    </row>
    <row r="91" spans="1:26" ht="12.75">
      <c r="A91" s="36"/>
      <c r="B91" s="65"/>
      <c r="C91" s="1"/>
      <c r="D91" s="40"/>
      <c r="E91" s="1"/>
      <c r="F91" s="1"/>
      <c r="G91" s="1"/>
      <c r="H91" s="1"/>
      <c r="I91" s="1"/>
      <c r="J91" s="1"/>
      <c r="K91" s="1"/>
      <c r="L91" s="1"/>
      <c r="M91" s="1"/>
      <c r="N91" s="1"/>
      <c r="O91" s="1"/>
      <c r="S91" s="14"/>
      <c r="T91" s="4"/>
      <c r="V91" s="4"/>
      <c r="W91" s="14"/>
      <c r="X91" s="4"/>
      <c r="Z91" s="4"/>
    </row>
    <row r="93" spans="1:26" ht="12.75">
      <c r="A93" s="36"/>
      <c r="B93" s="65"/>
      <c r="C93" s="1"/>
      <c r="D93" s="40"/>
      <c r="E93" s="1"/>
      <c r="F93" s="1"/>
      <c r="G93" s="1"/>
      <c r="H93" s="1"/>
      <c r="I93" s="1"/>
      <c r="J93" s="1"/>
      <c r="K93" s="1"/>
      <c r="L93" s="1"/>
      <c r="M93" s="1"/>
      <c r="N93" s="1"/>
      <c r="O93" s="1"/>
      <c r="S93" s="14"/>
      <c r="T93" s="14"/>
      <c r="U93" s="14"/>
      <c r="V93" s="14"/>
      <c r="W93" s="14"/>
      <c r="X93" s="14"/>
      <c r="Y93" s="14"/>
      <c r="Z93" s="14"/>
    </row>
    <row r="94" spans="1:26" s="7" customFormat="1" ht="12.75">
      <c r="A94" s="34"/>
      <c r="B94" s="39"/>
      <c r="D94" s="38"/>
      <c r="P94" s="14"/>
      <c r="Q94" s="14"/>
      <c r="R94" s="14"/>
      <c r="S94" s="14"/>
      <c r="T94" s="14"/>
      <c r="U94" s="14"/>
      <c r="V94" s="14"/>
      <c r="W94" s="14"/>
      <c r="X94" s="14"/>
      <c r="Y94" s="14"/>
      <c r="Z94" s="14"/>
    </row>
    <row r="95" spans="1:26" s="7" customFormat="1" ht="12.75">
      <c r="A95" s="34"/>
      <c r="B95" s="39"/>
      <c r="D95" s="38"/>
      <c r="P95" s="14"/>
      <c r="Q95" s="14"/>
      <c r="R95" s="14"/>
      <c r="S95" s="14"/>
      <c r="T95" s="14"/>
      <c r="U95" s="14"/>
      <c r="V95" s="14"/>
      <c r="W95" s="14"/>
      <c r="X95" s="14"/>
      <c r="Y95" s="14"/>
      <c r="Z95" s="14"/>
    </row>
    <row r="96" spans="1:26" s="7" customFormat="1" ht="12.75">
      <c r="A96" s="34"/>
      <c r="B96" s="39"/>
      <c r="D96" s="38"/>
      <c r="P96" s="14"/>
      <c r="Q96" s="14"/>
      <c r="R96" s="14"/>
      <c r="S96" s="14"/>
      <c r="T96" s="14"/>
      <c r="U96" s="14"/>
      <c r="V96" s="14"/>
      <c r="W96" s="14"/>
      <c r="X96" s="14"/>
      <c r="Y96" s="14"/>
      <c r="Z96" s="14"/>
    </row>
    <row r="97" spans="1:26" s="7" customFormat="1" ht="12.75">
      <c r="A97" s="34"/>
      <c r="B97" s="39"/>
      <c r="D97" s="38"/>
      <c r="P97" s="14"/>
      <c r="Q97" s="14"/>
      <c r="R97" s="14"/>
      <c r="S97" s="14"/>
      <c r="T97" s="14"/>
      <c r="U97" s="14"/>
      <c r="V97" s="14"/>
      <c r="W97" s="14"/>
      <c r="X97" s="14"/>
      <c r="Y97" s="14"/>
      <c r="Z97" s="14"/>
    </row>
    <row r="98" spans="1:26" s="7" customFormat="1" ht="12.75">
      <c r="A98" s="34"/>
      <c r="B98" s="39"/>
      <c r="D98" s="38"/>
      <c r="P98" s="14"/>
      <c r="Q98" s="14"/>
      <c r="R98" s="14"/>
      <c r="S98" s="14"/>
      <c r="T98" s="14"/>
      <c r="U98" s="14"/>
      <c r="V98" s="14"/>
      <c r="W98" s="14"/>
      <c r="X98" s="14"/>
      <c r="Y98" s="14"/>
      <c r="Z98" s="14"/>
    </row>
    <row r="99" spans="1:26" s="7" customFormat="1" ht="12.75">
      <c r="A99" s="34"/>
      <c r="B99" s="39"/>
      <c r="D99" s="38"/>
      <c r="P99" s="14"/>
      <c r="Q99" s="14"/>
      <c r="R99" s="14"/>
      <c r="S99" s="14"/>
      <c r="T99" s="14"/>
      <c r="U99" s="14"/>
      <c r="V99" s="14"/>
      <c r="W99" s="14"/>
      <c r="X99" s="14"/>
      <c r="Y99" s="14"/>
      <c r="Z99" s="14"/>
    </row>
    <row r="100" spans="1:26" s="7" customFormat="1" ht="12.75">
      <c r="A100" s="34"/>
      <c r="B100" s="39"/>
      <c r="D100" s="38"/>
      <c r="P100" s="14"/>
      <c r="Q100" s="14"/>
      <c r="R100" s="14"/>
      <c r="S100" s="14"/>
      <c r="T100" s="14"/>
      <c r="U100" s="14"/>
      <c r="V100" s="14"/>
      <c r="W100" s="14"/>
      <c r="X100" s="14"/>
      <c r="Y100" s="14"/>
      <c r="Z100" s="14"/>
    </row>
    <row r="101" spans="1:26" s="7" customFormat="1" ht="12.75">
      <c r="A101" s="34"/>
      <c r="B101" s="39"/>
      <c r="D101" s="38"/>
      <c r="P101" s="14"/>
      <c r="Q101" s="14"/>
      <c r="R101" s="14"/>
      <c r="S101" s="4"/>
      <c r="T101" s="4"/>
      <c r="U101" s="2"/>
      <c r="V101" s="4"/>
      <c r="W101" s="4"/>
      <c r="X101" s="4"/>
      <c r="Y101" s="2"/>
      <c r="Z101" s="4"/>
    </row>
    <row r="102" spans="1:26" s="7" customFormat="1" ht="12.75">
      <c r="A102" s="34"/>
      <c r="B102" s="39"/>
      <c r="D102" s="38"/>
      <c r="P102" s="14"/>
      <c r="Q102" s="14"/>
      <c r="R102" s="14"/>
      <c r="S102" s="4"/>
      <c r="T102" s="4"/>
      <c r="U102" s="2"/>
      <c r="V102" s="4"/>
      <c r="W102" s="4"/>
      <c r="X102" s="4"/>
      <c r="Y102" s="2"/>
      <c r="Z102" s="4"/>
    </row>
    <row r="103" spans="1:26" s="7" customFormat="1" ht="12.75">
      <c r="A103" s="34"/>
      <c r="B103" s="39"/>
      <c r="D103" s="38"/>
      <c r="P103" s="14"/>
      <c r="Q103" s="14"/>
      <c r="R103" s="14"/>
      <c r="S103" s="4"/>
      <c r="T103" s="4"/>
      <c r="U103" s="2"/>
      <c r="V103" s="4"/>
      <c r="W103" s="4"/>
      <c r="X103" s="4"/>
      <c r="Y103" s="2"/>
      <c r="Z103" s="4"/>
    </row>
  </sheetData>
  <sheetProtection/>
  <mergeCells count="6">
    <mergeCell ref="C1:N1"/>
    <mergeCell ref="C2:N2"/>
    <mergeCell ref="C5:N5"/>
    <mergeCell ref="C42:N42"/>
    <mergeCell ref="C43:N43"/>
    <mergeCell ref="C46:N46"/>
  </mergeCells>
  <printOptions/>
  <pageMargins left="0.35433070866141736" right="0.15748031496062992" top="0.36" bottom="0.2362204724409449" header="0.18" footer="0.3"/>
  <pageSetup horizontalDpi="600" verticalDpi="600" orientation="portrait" paperSize="9" scale="75" r:id="rId1"/>
  <headerFooter alignWithMargins="0">
    <oddHeader>&amp;C&amp;"Arial,Fett"&amp;14U12 - STB-Feldsaison 2016</oddHeader>
  </headerFooter>
</worksheet>
</file>

<file path=xl/worksheets/sheet5.xml><?xml version="1.0" encoding="utf-8"?>
<worksheet xmlns="http://schemas.openxmlformats.org/spreadsheetml/2006/main" xmlns:r="http://schemas.openxmlformats.org/officeDocument/2006/relationships">
  <sheetPr codeName="Tabelle10">
    <tabColor indexed="11"/>
  </sheetPr>
  <dimension ref="A1:IV103"/>
  <sheetViews>
    <sheetView workbookViewId="0" topLeftCell="A13">
      <selection activeCell="O44" sqref="O44"/>
    </sheetView>
  </sheetViews>
  <sheetFormatPr defaultColWidth="11.421875" defaultRowHeight="12.75"/>
  <cols>
    <col min="1" max="1" width="14.00390625" style="0" customWidth="1"/>
    <col min="2" max="2" width="3.00390625" style="66" customWidth="1"/>
    <col min="3" max="3" width="18.7109375" style="0" customWidth="1"/>
    <col min="4" max="4" width="2.28125" style="16" customWidth="1"/>
    <col min="5" max="14" width="2.28125" style="0" customWidth="1"/>
    <col min="15" max="15" width="18.8515625" style="0" customWidth="1"/>
    <col min="16" max="16" width="4.00390625" style="2" customWidth="1"/>
    <col min="17" max="17" width="1.421875" style="2" customWidth="1"/>
    <col min="18" max="18" width="4.00390625" style="2" customWidth="1"/>
    <col min="19" max="19" width="1.7109375" style="2" customWidth="1"/>
    <col min="20" max="20" width="4.140625" style="2" customWidth="1"/>
    <col min="21" max="21" width="0.85546875" style="2" customWidth="1"/>
    <col min="22" max="22" width="4.140625" style="2" customWidth="1"/>
    <col min="23" max="23" width="1.7109375" style="2" customWidth="1"/>
    <col min="24" max="24" width="4.140625" style="2" customWidth="1"/>
    <col min="25" max="25" width="0.85546875" style="2" customWidth="1"/>
    <col min="26" max="26" width="4.140625" style="2" customWidth="1"/>
  </cols>
  <sheetData>
    <row r="1" spans="1:26" s="7" customFormat="1" ht="12.75">
      <c r="A1" s="34" t="s">
        <v>7</v>
      </c>
      <c r="B1" s="39"/>
      <c r="C1" s="355">
        <f>Spielplan!$G$12</f>
        <v>42868</v>
      </c>
      <c r="D1" s="356"/>
      <c r="E1" s="356"/>
      <c r="F1" s="356"/>
      <c r="G1" s="356"/>
      <c r="H1" s="356"/>
      <c r="I1" s="356"/>
      <c r="J1" s="356"/>
      <c r="K1" s="356"/>
      <c r="L1" s="356"/>
      <c r="M1" s="356"/>
      <c r="N1" s="356"/>
      <c r="P1" s="14"/>
      <c r="Q1" s="14"/>
      <c r="R1" s="14"/>
      <c r="S1" s="14"/>
      <c r="T1" s="14"/>
      <c r="U1" s="14"/>
      <c r="V1" s="14"/>
      <c r="W1" s="14"/>
      <c r="X1" s="14"/>
      <c r="Y1" s="14"/>
      <c r="Z1" s="14"/>
    </row>
    <row r="2" spans="1:26" s="7" customFormat="1" ht="12.75">
      <c r="A2" s="34" t="s">
        <v>109</v>
      </c>
      <c r="B2" s="39"/>
      <c r="C2" s="355" t="str">
        <f>Spielplan!$G$14</f>
        <v>TSV Dennach</v>
      </c>
      <c r="D2" s="356"/>
      <c r="E2" s="356"/>
      <c r="F2" s="356"/>
      <c r="G2" s="356"/>
      <c r="H2" s="356"/>
      <c r="I2" s="356"/>
      <c r="J2" s="356"/>
      <c r="K2" s="356"/>
      <c r="L2" s="356"/>
      <c r="M2" s="356"/>
      <c r="N2" s="356"/>
      <c r="P2" s="14"/>
      <c r="Q2" s="14"/>
      <c r="R2" s="14"/>
      <c r="S2" s="14"/>
      <c r="T2" s="14"/>
      <c r="U2" s="14"/>
      <c r="V2" s="14"/>
      <c r="W2" s="14"/>
      <c r="X2" s="14"/>
      <c r="Y2" s="14"/>
      <c r="Z2" s="14"/>
    </row>
    <row r="3" spans="1:26" s="7" customFormat="1" ht="12.75">
      <c r="A3" s="34" t="s">
        <v>8</v>
      </c>
      <c r="B3" s="39"/>
      <c r="C3" s="3" t="s">
        <v>231</v>
      </c>
      <c r="D3" s="38"/>
      <c r="P3" s="14"/>
      <c r="Q3" s="14"/>
      <c r="R3" s="14"/>
      <c r="S3" s="14"/>
      <c r="T3" s="14"/>
      <c r="U3" s="14"/>
      <c r="V3" s="14"/>
      <c r="W3" s="14"/>
      <c r="X3" s="14"/>
      <c r="Y3" s="14"/>
      <c r="Z3" s="14"/>
    </row>
    <row r="4" spans="1:26" s="7" customFormat="1" ht="12.75">
      <c r="A4" s="34" t="s">
        <v>40</v>
      </c>
      <c r="B4" s="39"/>
      <c r="C4" s="7" t="s">
        <v>230</v>
      </c>
      <c r="D4" s="38"/>
      <c r="P4" s="14"/>
      <c r="Q4" s="14"/>
      <c r="R4" s="14"/>
      <c r="S4" s="14"/>
      <c r="T4" s="14"/>
      <c r="U4" s="14"/>
      <c r="V4" s="14"/>
      <c r="W4" s="14"/>
      <c r="X4" s="14"/>
      <c r="Y4" s="14"/>
      <c r="Z4" s="14"/>
    </row>
    <row r="5" spans="1:26" s="7" customFormat="1" ht="12.75">
      <c r="A5" s="34" t="s">
        <v>9</v>
      </c>
      <c r="B5" s="39"/>
      <c r="C5" s="355" t="str">
        <f>Spielplan!$G$13</f>
        <v>10 Uhr</v>
      </c>
      <c r="D5" s="356"/>
      <c r="E5" s="356"/>
      <c r="F5" s="356"/>
      <c r="G5" s="356"/>
      <c r="H5" s="356"/>
      <c r="I5" s="356"/>
      <c r="J5" s="356"/>
      <c r="K5" s="356"/>
      <c r="L5" s="356"/>
      <c r="M5" s="356"/>
      <c r="N5" s="356"/>
      <c r="P5" s="14"/>
      <c r="Q5" s="14"/>
      <c r="R5" s="14"/>
      <c r="S5" s="14"/>
      <c r="T5" s="14"/>
      <c r="U5" s="14"/>
      <c r="V5" s="14"/>
      <c r="W5" s="14"/>
      <c r="X5" s="14"/>
      <c r="Y5" s="14"/>
      <c r="Z5" s="14"/>
    </row>
    <row r="6" spans="1:26" s="7" customFormat="1" ht="12.75">
      <c r="A6" s="34" t="s">
        <v>41</v>
      </c>
      <c r="B6" s="39"/>
      <c r="C6" s="7" t="s">
        <v>126</v>
      </c>
      <c r="D6" s="38"/>
      <c r="P6" s="14"/>
      <c r="Q6" s="14"/>
      <c r="R6" s="14"/>
      <c r="S6" s="14"/>
      <c r="T6" s="14"/>
      <c r="U6" s="14"/>
      <c r="V6" s="14"/>
      <c r="W6" s="14"/>
      <c r="X6" s="14"/>
      <c r="Y6" s="14"/>
      <c r="Z6" s="14"/>
    </row>
    <row r="7" spans="1:26" s="7" customFormat="1" ht="12.75">
      <c r="A7" s="34" t="s">
        <v>42</v>
      </c>
      <c r="B7" s="39"/>
      <c r="C7" s="7" t="str">
        <f>Spielplan!$G$2</f>
        <v>Vorrunde Gruppe C</v>
      </c>
      <c r="D7" s="38"/>
      <c r="P7" s="14"/>
      <c r="Q7" s="14"/>
      <c r="R7" s="14"/>
      <c r="S7" s="14"/>
      <c r="T7" s="14"/>
      <c r="U7" s="14"/>
      <c r="V7" s="14"/>
      <c r="W7" s="14"/>
      <c r="X7" s="14"/>
      <c r="Y7" s="14"/>
      <c r="Z7" s="14"/>
    </row>
    <row r="8" spans="1:256" s="7" customFormat="1" ht="12.75">
      <c r="A8" s="34" t="s">
        <v>43</v>
      </c>
      <c r="B8" s="39"/>
      <c r="C8" s="34"/>
      <c r="D8" s="34"/>
      <c r="E8" s="34"/>
      <c r="F8" s="34"/>
      <c r="P8" s="14"/>
      <c r="Q8" s="14"/>
      <c r="R8" s="14"/>
      <c r="S8" s="14"/>
      <c r="T8" s="14"/>
      <c r="U8" s="34"/>
      <c r="V8" s="34"/>
      <c r="W8" s="14"/>
      <c r="X8" s="1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pans="1:26" s="7" customFormat="1" ht="12.75">
      <c r="A9" s="34" t="s">
        <v>12</v>
      </c>
      <c r="B9" s="39"/>
      <c r="C9" s="45" t="str">
        <f>Spielplan!G3</f>
        <v>TV Unterhaugstett 1</v>
      </c>
      <c r="D9" s="38"/>
      <c r="P9" s="14"/>
      <c r="Q9" s="14"/>
      <c r="R9" s="14"/>
      <c r="S9" s="14"/>
      <c r="T9" s="14"/>
      <c r="U9" s="14"/>
      <c r="V9" s="14"/>
      <c r="W9" s="14"/>
      <c r="X9" s="14"/>
      <c r="Y9" s="14"/>
      <c r="Z9" s="14"/>
    </row>
    <row r="10" spans="1:26" s="7" customFormat="1" ht="12.75">
      <c r="A10" s="34"/>
      <c r="B10" s="39"/>
      <c r="C10" s="45" t="str">
        <f>Spielplan!G4</f>
        <v>TV Unterhaugstett 2</v>
      </c>
      <c r="D10" s="38"/>
      <c r="P10" s="14"/>
      <c r="Q10" s="14"/>
      <c r="R10" s="14"/>
      <c r="S10" s="14"/>
      <c r="T10" s="14"/>
      <c r="U10" s="14"/>
      <c r="V10" s="14"/>
      <c r="W10" s="14"/>
      <c r="X10" s="14"/>
      <c r="Y10" s="14"/>
      <c r="Z10" s="14"/>
    </row>
    <row r="11" spans="1:26" s="7" customFormat="1" ht="12.75">
      <c r="A11" s="34"/>
      <c r="B11" s="39"/>
      <c r="C11" s="45" t="str">
        <f>Spielplan!G5</f>
        <v>TV Unterhaugstett 3</v>
      </c>
      <c r="D11" s="38"/>
      <c r="P11" s="14"/>
      <c r="Q11" s="14"/>
      <c r="R11" s="14"/>
      <c r="S11" s="14"/>
      <c r="T11" s="14"/>
      <c r="U11" s="14"/>
      <c r="V11" s="14"/>
      <c r="W11" s="14"/>
      <c r="X11" s="14"/>
      <c r="Y11" s="14"/>
      <c r="Z11" s="14"/>
    </row>
    <row r="12" spans="1:26" s="7" customFormat="1" ht="12.75">
      <c r="A12" s="34"/>
      <c r="B12" s="39"/>
      <c r="C12" s="45" t="str">
        <f>Spielplan!G6</f>
        <v>TSV Calw</v>
      </c>
      <c r="D12" s="38"/>
      <c r="P12" s="14"/>
      <c r="Q12" s="14"/>
      <c r="R12" s="14"/>
      <c r="S12" s="4"/>
      <c r="T12" s="4"/>
      <c r="U12" s="2"/>
      <c r="V12" s="4"/>
      <c r="W12" s="4"/>
      <c r="X12" s="4"/>
      <c r="Y12" s="2"/>
      <c r="Z12" s="4"/>
    </row>
    <row r="13" spans="1:26" s="7" customFormat="1" ht="12.75">
      <c r="A13" s="34"/>
      <c r="B13" s="39"/>
      <c r="C13" s="45" t="str">
        <f>Spielplan!G7</f>
        <v>TSV Dennach</v>
      </c>
      <c r="D13" s="38"/>
      <c r="P13" s="14"/>
      <c r="Q13" s="14"/>
      <c r="R13" s="14"/>
      <c r="S13" s="4"/>
      <c r="T13" s="4"/>
      <c r="U13" s="2"/>
      <c r="V13" s="4"/>
      <c r="W13" s="4"/>
      <c r="X13" s="4"/>
      <c r="Y13" s="2"/>
      <c r="Z13" s="4"/>
    </row>
    <row r="14" spans="1:26" s="7" customFormat="1" ht="12.75">
      <c r="A14" s="34"/>
      <c r="B14" s="39"/>
      <c r="C14" s="45" t="str">
        <f>Spielplan!G8</f>
        <v>SC Neubulach</v>
      </c>
      <c r="D14" s="38"/>
      <c r="P14" s="14"/>
      <c r="Q14" s="14"/>
      <c r="R14" s="14"/>
      <c r="S14" s="4"/>
      <c r="T14" s="4"/>
      <c r="U14" s="2"/>
      <c r="V14" s="4"/>
      <c r="W14" s="4"/>
      <c r="X14" s="4"/>
      <c r="Y14" s="2"/>
      <c r="Z14" s="4"/>
    </row>
    <row r="15" spans="1:26" s="3" customFormat="1" ht="12.75">
      <c r="A15" s="36"/>
      <c r="B15" s="65"/>
      <c r="C15" s="264"/>
      <c r="D15" s="265"/>
      <c r="E15" s="8"/>
      <c r="F15" s="8"/>
      <c r="G15" s="8"/>
      <c r="H15" s="8"/>
      <c r="I15" s="8"/>
      <c r="J15" s="8"/>
      <c r="K15" s="8"/>
      <c r="L15" s="8"/>
      <c r="M15" s="8"/>
      <c r="N15" s="8"/>
      <c r="O15" s="8"/>
      <c r="P15" s="8"/>
      <c r="Q15" s="8"/>
      <c r="R15" s="8"/>
      <c r="S15" s="10"/>
      <c r="T15" s="10"/>
      <c r="U15" s="266"/>
      <c r="V15" s="10"/>
      <c r="W15" s="10"/>
      <c r="X15" s="10"/>
      <c r="Y15" s="266"/>
      <c r="Z15" s="10"/>
    </row>
    <row r="16" spans="1:26" s="3" customFormat="1" ht="12.75">
      <c r="A16" s="37" t="s">
        <v>0</v>
      </c>
      <c r="B16" s="39"/>
      <c r="C16" s="14" t="s">
        <v>1</v>
      </c>
      <c r="D16" s="39"/>
      <c r="E16" s="7" t="s">
        <v>2</v>
      </c>
      <c r="F16" s="14"/>
      <c r="G16" s="14"/>
      <c r="H16" s="14"/>
      <c r="I16" s="14"/>
      <c r="J16" s="14"/>
      <c r="K16" s="14"/>
      <c r="L16" s="14"/>
      <c r="M16" s="14"/>
      <c r="N16" s="14"/>
      <c r="O16" s="14" t="s">
        <v>3</v>
      </c>
      <c r="P16" s="2"/>
      <c r="Q16" s="14" t="s">
        <v>124</v>
      </c>
      <c r="R16" s="14"/>
      <c r="S16" s="4"/>
      <c r="T16" s="2"/>
      <c r="U16" s="14" t="s">
        <v>125</v>
      </c>
      <c r="V16" s="14"/>
      <c r="W16" s="4"/>
      <c r="X16" s="2"/>
      <c r="Y16" s="14" t="s">
        <v>4</v>
      </c>
      <c r="Z16" s="14"/>
    </row>
    <row r="17" spans="1:26" s="3" customFormat="1" ht="12.75">
      <c r="A17" s="36"/>
      <c r="B17" s="39" t="s">
        <v>99</v>
      </c>
      <c r="C17" s="14"/>
      <c r="D17" s="39"/>
      <c r="E17" s="14"/>
      <c r="F17" s="14"/>
      <c r="G17" s="14"/>
      <c r="H17" s="14"/>
      <c r="I17" s="14"/>
      <c r="J17" s="14"/>
      <c r="K17" s="14"/>
      <c r="L17" s="14"/>
      <c r="M17" s="14"/>
      <c r="N17" s="14"/>
      <c r="O17" s="14"/>
      <c r="P17" s="14"/>
      <c r="Q17" s="14"/>
      <c r="R17" s="14"/>
      <c r="S17" s="14"/>
      <c r="T17" s="14"/>
      <c r="U17" s="14"/>
      <c r="V17" s="14"/>
      <c r="W17" s="14"/>
      <c r="X17" s="14"/>
      <c r="Y17" s="14"/>
      <c r="Z17" s="14"/>
    </row>
    <row r="18" spans="1:26" s="5" customFormat="1" ht="12.75">
      <c r="A18" s="36" t="str">
        <f>T(C5)</f>
        <v>10 Uhr</v>
      </c>
      <c r="B18" s="65">
        <v>1</v>
      </c>
      <c r="C18" s="9" t="str">
        <f>T($C$9)</f>
        <v>TV Unterhaugstett 1</v>
      </c>
      <c r="D18" s="15" t="s">
        <v>18</v>
      </c>
      <c r="E18" s="9" t="str">
        <f>T($C$10)</f>
        <v>TV Unterhaugstett 2</v>
      </c>
      <c r="F18" s="9"/>
      <c r="G18" s="9"/>
      <c r="H18" s="9"/>
      <c r="I18" s="9"/>
      <c r="J18" s="9"/>
      <c r="K18" s="9"/>
      <c r="L18" s="9"/>
      <c r="M18" s="9"/>
      <c r="N18" s="9"/>
      <c r="O18" s="9" t="str">
        <f>T($C$13)</f>
        <v>TSV Dennach</v>
      </c>
      <c r="P18" s="4"/>
      <c r="Q18" s="4" t="s">
        <v>5</v>
      </c>
      <c r="R18" s="4"/>
      <c r="S18" s="4"/>
      <c r="T18" s="4"/>
      <c r="U18" s="4" t="s">
        <v>5</v>
      </c>
      <c r="V18" s="4"/>
      <c r="W18" s="4"/>
      <c r="X18" s="4">
        <f>IF(P18="","",IF(P18=R18,"1",IF(P18&gt;R18,"2","0")))</f>
      </c>
      <c r="Y18" s="4" t="s">
        <v>5</v>
      </c>
      <c r="Z18" s="4">
        <f>IF(R18="","",IF(P18=R18,"1",IF(P18&lt;R18,"2","0")))</f>
      </c>
    </row>
    <row r="19" spans="1:26" s="5" customFormat="1" ht="12.75">
      <c r="A19" s="36"/>
      <c r="B19" s="65">
        <v>2</v>
      </c>
      <c r="C19" s="9" t="str">
        <f>T($C$11)</f>
        <v>TV Unterhaugstett 3</v>
      </c>
      <c r="D19" s="15" t="s">
        <v>18</v>
      </c>
      <c r="E19" s="9" t="str">
        <f>T($C$12)</f>
        <v>TSV Calw</v>
      </c>
      <c r="F19" s="9"/>
      <c r="G19" s="9"/>
      <c r="H19" s="9"/>
      <c r="I19" s="9"/>
      <c r="J19" s="9"/>
      <c r="K19" s="9"/>
      <c r="L19" s="9"/>
      <c r="M19" s="9"/>
      <c r="N19" s="9"/>
      <c r="O19" s="9" t="str">
        <f>T($C$9)</f>
        <v>TV Unterhaugstett 1</v>
      </c>
      <c r="P19" s="4"/>
      <c r="Q19" s="4" t="s">
        <v>5</v>
      </c>
      <c r="R19" s="4"/>
      <c r="S19" s="4"/>
      <c r="T19" s="4"/>
      <c r="U19" s="4" t="s">
        <v>5</v>
      </c>
      <c r="V19" s="4"/>
      <c r="W19" s="4"/>
      <c r="X19" s="4">
        <f>IF(P19="","",IF(P19=R19,"1",IF(P19&gt;R19,"2","0")))</f>
      </c>
      <c r="Y19" s="4" t="s">
        <v>5</v>
      </c>
      <c r="Z19" s="4">
        <f>IF(R19="","",IF(P19=R19,"1",IF(P19&lt;R19,"2","0")))</f>
      </c>
    </row>
    <row r="20" spans="1:26" s="5" customFormat="1" ht="12.75">
      <c r="A20" s="36"/>
      <c r="B20" s="65"/>
      <c r="C20" s="9"/>
      <c r="D20" s="15"/>
      <c r="E20" s="9"/>
      <c r="F20" s="9"/>
      <c r="G20" s="9"/>
      <c r="H20" s="9"/>
      <c r="I20" s="9"/>
      <c r="J20" s="9"/>
      <c r="K20" s="9"/>
      <c r="L20" s="9"/>
      <c r="M20" s="9"/>
      <c r="N20" s="9"/>
      <c r="O20" s="9"/>
      <c r="P20" s="4"/>
      <c r="Q20" s="4"/>
      <c r="R20" s="4"/>
      <c r="S20" s="4"/>
      <c r="T20" s="4"/>
      <c r="U20" s="2"/>
      <c r="V20" s="4"/>
      <c r="W20" s="4"/>
      <c r="X20" s="4"/>
      <c r="Y20" s="2"/>
      <c r="Z20" s="4"/>
    </row>
    <row r="21" spans="1:26" s="5" customFormat="1" ht="12.75">
      <c r="A21" s="36"/>
      <c r="B21" s="65" t="s">
        <v>100</v>
      </c>
      <c r="C21" s="9" t="str">
        <f>T($C$13)</f>
        <v>TSV Dennach</v>
      </c>
      <c r="D21" s="15" t="s">
        <v>18</v>
      </c>
      <c r="E21" s="9" t="str">
        <f>T($C$14)</f>
        <v>SC Neubulach</v>
      </c>
      <c r="F21" s="9"/>
      <c r="G21" s="9"/>
      <c r="H21" s="9"/>
      <c r="I21" s="9"/>
      <c r="J21" s="9"/>
      <c r="K21" s="9"/>
      <c r="L21" s="9"/>
      <c r="M21" s="9"/>
      <c r="N21" s="9"/>
      <c r="O21" s="9" t="str">
        <f>T($C$10)</f>
        <v>TV Unterhaugstett 2</v>
      </c>
      <c r="P21" s="4"/>
      <c r="Q21" s="4" t="s">
        <v>5</v>
      </c>
      <c r="R21" s="4"/>
      <c r="S21" s="4"/>
      <c r="T21" s="4"/>
      <c r="U21" s="4" t="s">
        <v>5</v>
      </c>
      <c r="V21" s="4"/>
      <c r="W21" s="4"/>
      <c r="X21" s="4">
        <f>IF(P21="","",IF(P21=R21,"1",IF(P21&gt;R21,"2","0")))</f>
      </c>
      <c r="Y21" s="4" t="s">
        <v>5</v>
      </c>
      <c r="Z21" s="4">
        <f>IF(R21="","",IF(P21=R21,"1",IF(P21&lt;R21,"2","0")))</f>
      </c>
    </row>
    <row r="22" spans="1:26" s="5" customFormat="1" ht="12.75">
      <c r="A22"/>
      <c r="B22" s="65" t="s">
        <v>101</v>
      </c>
      <c r="C22" s="9" t="str">
        <f>T($C$9)</f>
        <v>TV Unterhaugstett 1</v>
      </c>
      <c r="D22" s="15" t="s">
        <v>18</v>
      </c>
      <c r="E22" s="9" t="str">
        <f>T($C$11)</f>
        <v>TV Unterhaugstett 3</v>
      </c>
      <c r="F22" s="9"/>
      <c r="G22" s="9"/>
      <c r="H22" s="9"/>
      <c r="I22" s="9"/>
      <c r="J22" s="9"/>
      <c r="K22" s="9"/>
      <c r="L22" s="9"/>
      <c r="M22" s="9"/>
      <c r="N22" s="9"/>
      <c r="O22" s="9" t="str">
        <f>T($C$14)</f>
        <v>SC Neubulach</v>
      </c>
      <c r="P22" s="4"/>
      <c r="Q22" s="4" t="s">
        <v>5</v>
      </c>
      <c r="R22" s="4"/>
      <c r="S22" s="4"/>
      <c r="T22" s="4"/>
      <c r="U22" s="4" t="s">
        <v>5</v>
      </c>
      <c r="V22" s="4"/>
      <c r="W22" s="4"/>
      <c r="X22" s="4">
        <f>IF(P22="","",IF(P22=R22,"1",IF(P22&gt;R22,"2","0")))</f>
      </c>
      <c r="Y22" s="4" t="s">
        <v>5</v>
      </c>
      <c r="Z22" s="4">
        <f>IF(R22="","",IF(P22=R22,"1",IF(P22&lt;R22,"2","0")))</f>
      </c>
    </row>
    <row r="23" spans="1:26" s="5" customFormat="1" ht="12.75">
      <c r="A23"/>
      <c r="B23" s="66"/>
      <c r="C23" s="9"/>
      <c r="D23" s="15"/>
      <c r="E23" s="9"/>
      <c r="F23" s="9"/>
      <c r="G23" s="9"/>
      <c r="H23" s="9"/>
      <c r="I23" s="9"/>
      <c r="J23" s="9"/>
      <c r="K23" s="9"/>
      <c r="L23" s="9"/>
      <c r="M23" s="9"/>
      <c r="N23" s="9"/>
      <c r="O23" s="9"/>
      <c r="P23" s="4"/>
      <c r="Q23" s="4"/>
      <c r="R23" s="4"/>
      <c r="S23" s="4"/>
      <c r="T23" s="4"/>
      <c r="U23" s="2"/>
      <c r="V23" s="4"/>
      <c r="W23" s="4"/>
      <c r="X23" s="4"/>
      <c r="Y23" s="2"/>
      <c r="Z23" s="4"/>
    </row>
    <row r="24" spans="1:26" s="5" customFormat="1" ht="12.75">
      <c r="A24" s="36"/>
      <c r="B24" s="65" t="s">
        <v>100</v>
      </c>
      <c r="C24" s="9" t="str">
        <f>T($C$14)</f>
        <v>SC Neubulach</v>
      </c>
      <c r="D24" s="15" t="s">
        <v>18</v>
      </c>
      <c r="E24" s="9" t="str">
        <f>T($C$12)</f>
        <v>TSV Calw</v>
      </c>
      <c r="F24" s="9"/>
      <c r="G24" s="9"/>
      <c r="H24" s="9"/>
      <c r="I24" s="9"/>
      <c r="J24" s="9"/>
      <c r="K24" s="9"/>
      <c r="L24" s="9"/>
      <c r="M24" s="9"/>
      <c r="N24" s="9"/>
      <c r="O24" s="9" t="str">
        <f>T($C$13)</f>
        <v>TSV Dennach</v>
      </c>
      <c r="P24" s="4"/>
      <c r="Q24" s="4" t="s">
        <v>5</v>
      </c>
      <c r="R24" s="4"/>
      <c r="S24" s="4"/>
      <c r="T24" s="4"/>
      <c r="U24" s="4" t="s">
        <v>5</v>
      </c>
      <c r="V24" s="4"/>
      <c r="W24" s="4"/>
      <c r="X24" s="4">
        <f>IF(P24="","",IF(P24=R24,"1",IF(P24&gt;R24,"2","0")))</f>
      </c>
      <c r="Y24" s="4" t="s">
        <v>5</v>
      </c>
      <c r="Z24" s="4">
        <f>IF(R24="","",IF(P24=R24,"1",IF(P24&lt;R24,"2","0")))</f>
      </c>
    </row>
    <row r="25" spans="1:26" s="5" customFormat="1" ht="12.75">
      <c r="A25" s="36"/>
      <c r="B25" s="65" t="s">
        <v>101</v>
      </c>
      <c r="C25" s="9" t="str">
        <f>T($C$10)</f>
        <v>TV Unterhaugstett 2</v>
      </c>
      <c r="D25" s="15" t="s">
        <v>18</v>
      </c>
      <c r="E25" s="9" t="str">
        <f>T($C$13)</f>
        <v>TSV Dennach</v>
      </c>
      <c r="F25" s="9"/>
      <c r="G25" s="9"/>
      <c r="H25" s="9"/>
      <c r="I25" s="9"/>
      <c r="J25" s="9"/>
      <c r="K25" s="9"/>
      <c r="L25" s="9"/>
      <c r="M25" s="9"/>
      <c r="N25" s="9"/>
      <c r="O25" s="9" t="str">
        <f>T($C$11)</f>
        <v>TV Unterhaugstett 3</v>
      </c>
      <c r="P25" s="4"/>
      <c r="Q25" s="4" t="s">
        <v>5</v>
      </c>
      <c r="R25" s="4"/>
      <c r="S25" s="4"/>
      <c r="T25" s="4"/>
      <c r="U25" s="4" t="s">
        <v>5</v>
      </c>
      <c r="V25" s="4"/>
      <c r="W25" s="4"/>
      <c r="X25" s="4">
        <f>IF(P25="","",IF(P25=R25,"1",IF(P25&gt;R25,"2","0")))</f>
      </c>
      <c r="Y25" s="4" t="s">
        <v>5</v>
      </c>
      <c r="Z25" s="4">
        <f>IF(R25="","",IF(P25=R25,"1",IF(P25&lt;R25,"2","0")))</f>
      </c>
    </row>
    <row r="27" spans="1:26" ht="12.75">
      <c r="A27" s="36"/>
      <c r="B27" s="65" t="s">
        <v>100</v>
      </c>
      <c r="C27" s="1" t="str">
        <f>T($C$14)</f>
        <v>SC Neubulach</v>
      </c>
      <c r="D27" s="15" t="s">
        <v>18</v>
      </c>
      <c r="E27" s="1" t="str">
        <f>T($C$9)</f>
        <v>TV Unterhaugstett 1</v>
      </c>
      <c r="F27" s="1"/>
      <c r="G27" s="1"/>
      <c r="H27" s="1"/>
      <c r="I27" s="1"/>
      <c r="J27" s="1"/>
      <c r="K27" s="1"/>
      <c r="L27" s="1"/>
      <c r="M27" s="1"/>
      <c r="N27" s="1"/>
      <c r="O27" s="1" t="str">
        <f>T($C$12)</f>
        <v>TSV Calw</v>
      </c>
      <c r="P27" s="4"/>
      <c r="Q27" s="4" t="s">
        <v>5</v>
      </c>
      <c r="R27" s="4"/>
      <c r="S27" s="4"/>
      <c r="T27" s="4"/>
      <c r="U27" s="4" t="s">
        <v>5</v>
      </c>
      <c r="V27" s="4"/>
      <c r="W27" s="4"/>
      <c r="X27" s="4">
        <f>IF(P27="","",IF(P27=R27,"1",IF(P27&gt;R27,"2","0")))</f>
      </c>
      <c r="Y27" s="4" t="s">
        <v>5</v>
      </c>
      <c r="Z27" s="4">
        <f>IF(R27="","",IF(P27=R27,"1",IF(P27&lt;R27,"2","0")))</f>
      </c>
    </row>
    <row r="28" spans="1:26" s="5" customFormat="1" ht="12.75">
      <c r="A28" s="36"/>
      <c r="B28" s="65" t="s">
        <v>101</v>
      </c>
      <c r="C28" s="9" t="str">
        <f>T($C$10)</f>
        <v>TV Unterhaugstett 2</v>
      </c>
      <c r="D28" s="15" t="s">
        <v>18</v>
      </c>
      <c r="E28" s="9" t="str">
        <f>T($C$11)</f>
        <v>TV Unterhaugstett 3</v>
      </c>
      <c r="F28" s="9"/>
      <c r="G28" s="9"/>
      <c r="H28" s="9"/>
      <c r="I28" s="9"/>
      <c r="J28" s="9"/>
      <c r="K28" s="9"/>
      <c r="L28" s="9"/>
      <c r="M28" s="9"/>
      <c r="N28" s="9"/>
      <c r="O28" s="9" t="str">
        <f>T($C$13)</f>
        <v>TSV Dennach</v>
      </c>
      <c r="P28" s="4"/>
      <c r="Q28" s="4" t="s">
        <v>5</v>
      </c>
      <c r="R28" s="4"/>
      <c r="S28" s="4"/>
      <c r="T28" s="4"/>
      <c r="U28" s="4" t="s">
        <v>5</v>
      </c>
      <c r="V28" s="4"/>
      <c r="W28" s="4"/>
      <c r="X28" s="4">
        <f>IF(P28="","",IF(P28=R28,"1",IF(P28&gt;R28,"2","0")))</f>
      </c>
      <c r="Y28" s="4" t="s">
        <v>5</v>
      </c>
      <c r="Z28" s="4">
        <f>IF(R28="","",IF(P28=R28,"1",IF(P28&lt;R28,"2","0")))</f>
      </c>
    </row>
    <row r="29" spans="1:26" s="5" customFormat="1" ht="12.75">
      <c r="A29" s="36"/>
      <c r="B29" s="65"/>
      <c r="C29" s="9"/>
      <c r="D29" s="15"/>
      <c r="E29" s="9"/>
      <c r="F29" s="9"/>
      <c r="G29" s="9"/>
      <c r="H29" s="9"/>
      <c r="I29" s="9"/>
      <c r="J29" s="9"/>
      <c r="K29" s="9"/>
      <c r="L29" s="9"/>
      <c r="M29" s="9"/>
      <c r="N29" s="9"/>
      <c r="O29" s="9"/>
      <c r="P29" s="4"/>
      <c r="Q29" s="4"/>
      <c r="R29" s="4"/>
      <c r="S29" s="4"/>
      <c r="T29" s="4"/>
      <c r="U29" s="2"/>
      <c r="V29" s="4"/>
      <c r="W29" s="4"/>
      <c r="X29" s="4"/>
      <c r="Y29" s="2"/>
      <c r="Z29" s="4"/>
    </row>
    <row r="30" spans="1:26" ht="12.75">
      <c r="A30" s="36"/>
      <c r="B30" s="65" t="s">
        <v>100</v>
      </c>
      <c r="C30" s="1" t="str">
        <f>T($C$12)</f>
        <v>TSV Calw</v>
      </c>
      <c r="D30" s="15" t="s">
        <v>18</v>
      </c>
      <c r="E30" s="1" t="str">
        <f>T($C$13)</f>
        <v>TSV Dennach</v>
      </c>
      <c r="F30" s="1"/>
      <c r="G30" s="1"/>
      <c r="H30" s="1"/>
      <c r="I30" s="1"/>
      <c r="J30" s="1"/>
      <c r="K30" s="1"/>
      <c r="L30" s="1"/>
      <c r="M30" s="1"/>
      <c r="N30" s="1"/>
      <c r="O30" s="1" t="str">
        <f>T($C$9)</f>
        <v>TV Unterhaugstett 1</v>
      </c>
      <c r="P30" s="4"/>
      <c r="Q30" s="4" t="s">
        <v>5</v>
      </c>
      <c r="R30" s="4"/>
      <c r="S30" s="4"/>
      <c r="T30" s="4"/>
      <c r="U30" s="4" t="s">
        <v>5</v>
      </c>
      <c r="V30" s="4"/>
      <c r="W30" s="4"/>
      <c r="X30" s="4">
        <f>IF(P30="","",IF(P30=R30,"1",IF(P30&gt;R30,"2","0")))</f>
      </c>
      <c r="Y30" s="4" t="s">
        <v>5</v>
      </c>
      <c r="Z30" s="4">
        <f>IF(R30="","",IF(P30=R30,"1",IF(P30&lt;R30,"2","0")))</f>
      </c>
    </row>
    <row r="31" spans="1:26" s="4" customFormat="1" ht="12.75">
      <c r="A31" s="36"/>
      <c r="B31" s="65" t="s">
        <v>101</v>
      </c>
      <c r="C31" s="9" t="str">
        <f>T($C$11)</f>
        <v>TV Unterhaugstett 3</v>
      </c>
      <c r="D31" s="15" t="s">
        <v>18</v>
      </c>
      <c r="E31" s="9" t="str">
        <f>T($C$14)</f>
        <v>SC Neubulach</v>
      </c>
      <c r="F31" s="9"/>
      <c r="G31" s="9"/>
      <c r="H31" s="9"/>
      <c r="I31" s="9"/>
      <c r="J31" s="9"/>
      <c r="K31" s="9"/>
      <c r="L31" s="9"/>
      <c r="M31" s="9"/>
      <c r="N31" s="9"/>
      <c r="O31" s="9" t="str">
        <f>T($C$10)</f>
        <v>TV Unterhaugstett 2</v>
      </c>
      <c r="Q31" s="4" t="s">
        <v>5</v>
      </c>
      <c r="U31" s="4" t="s">
        <v>5</v>
      </c>
      <c r="X31" s="4">
        <f>IF(P31="","",IF(P31=R31,"1",IF(P31&gt;R31,"2","0")))</f>
      </c>
      <c r="Y31" s="4" t="s">
        <v>5</v>
      </c>
      <c r="Z31" s="4">
        <f>IF(R31="","",IF(P31=R31,"1",IF(P31&lt;R31,"2","0")))</f>
      </c>
    </row>
    <row r="32" spans="1:25" s="4" customFormat="1" ht="12.75">
      <c r="A32" s="36"/>
      <c r="B32" s="65"/>
      <c r="C32" s="9"/>
      <c r="D32" s="15"/>
      <c r="E32" s="9"/>
      <c r="F32" s="9"/>
      <c r="G32" s="9"/>
      <c r="H32" s="9"/>
      <c r="I32" s="9"/>
      <c r="J32" s="9"/>
      <c r="K32" s="9"/>
      <c r="L32" s="9"/>
      <c r="M32" s="9"/>
      <c r="N32" s="9"/>
      <c r="O32" s="9"/>
      <c r="U32" s="2"/>
      <c r="Y32" s="2"/>
    </row>
    <row r="33" spans="1:26" s="3" customFormat="1" ht="12.75">
      <c r="A33" s="36"/>
      <c r="B33" s="65" t="s">
        <v>100</v>
      </c>
      <c r="C33" s="9" t="str">
        <f>T($C$13)</f>
        <v>TSV Dennach</v>
      </c>
      <c r="D33" s="15" t="s">
        <v>18</v>
      </c>
      <c r="E33" s="9" t="str">
        <f>T($C$9)</f>
        <v>TV Unterhaugstett 1</v>
      </c>
      <c r="F33" s="9"/>
      <c r="G33" s="9"/>
      <c r="H33" s="9"/>
      <c r="I33" s="9"/>
      <c r="J33" s="9"/>
      <c r="K33" s="9"/>
      <c r="L33" s="9"/>
      <c r="M33" s="9"/>
      <c r="N33" s="9"/>
      <c r="O33" s="9" t="str">
        <f>T($C$11)</f>
        <v>TV Unterhaugstett 3</v>
      </c>
      <c r="P33" s="4"/>
      <c r="Q33" s="4" t="s">
        <v>5</v>
      </c>
      <c r="R33" s="4"/>
      <c r="S33" s="4"/>
      <c r="T33" s="4"/>
      <c r="U33" s="4" t="s">
        <v>5</v>
      </c>
      <c r="V33" s="4"/>
      <c r="W33" s="4"/>
      <c r="X33" s="4">
        <f>IF(P33="","",IF(P33=R33,"1",IF(P33&gt;R33,"2","0")))</f>
      </c>
      <c r="Y33" s="4" t="s">
        <v>5</v>
      </c>
      <c r="Z33" s="4">
        <f>IF(R33="","",IF(P33=R33,"1",IF(P33&lt;R33,"2","0")))</f>
      </c>
    </row>
    <row r="34" spans="1:26" ht="12.75">
      <c r="A34" s="36"/>
      <c r="B34" s="65" t="s">
        <v>101</v>
      </c>
      <c r="C34" s="1" t="str">
        <f>T($C$12)</f>
        <v>TSV Calw</v>
      </c>
      <c r="D34" s="15" t="s">
        <v>18</v>
      </c>
      <c r="E34" s="1" t="str">
        <f>T($C$10)</f>
        <v>TV Unterhaugstett 2</v>
      </c>
      <c r="F34" s="1"/>
      <c r="G34" s="1"/>
      <c r="H34" s="1"/>
      <c r="I34" s="1"/>
      <c r="J34" s="1"/>
      <c r="K34" s="1"/>
      <c r="L34" s="1"/>
      <c r="M34" s="1"/>
      <c r="N34" s="1"/>
      <c r="O34" s="1" t="str">
        <f>T($C$14)</f>
        <v>SC Neubulach</v>
      </c>
      <c r="P34" s="4"/>
      <c r="Q34" s="4" t="s">
        <v>5</v>
      </c>
      <c r="R34" s="4"/>
      <c r="S34" s="4"/>
      <c r="T34" s="4"/>
      <c r="U34" s="4" t="s">
        <v>5</v>
      </c>
      <c r="V34" s="4"/>
      <c r="W34" s="4"/>
      <c r="X34" s="4">
        <f>IF(P34="","",IF(P34=R34,"1",IF(P34&gt;R34,"2","0")))</f>
      </c>
      <c r="Y34" s="4" t="s">
        <v>5</v>
      </c>
      <c r="Z34" s="4">
        <f>IF(R34="","",IF(P34=R34,"1",IF(P34&lt;R34,"2","0")))</f>
      </c>
    </row>
    <row r="36" spans="1:26" ht="12.75">
      <c r="A36" s="36"/>
      <c r="B36" s="65" t="s">
        <v>100</v>
      </c>
      <c r="C36" s="1" t="str">
        <f>T($C$13)</f>
        <v>TSV Dennach</v>
      </c>
      <c r="D36" s="15" t="s">
        <v>18</v>
      </c>
      <c r="E36" s="1" t="str">
        <f>T($C$11)</f>
        <v>TV Unterhaugstett 3</v>
      </c>
      <c r="F36" s="1"/>
      <c r="G36" s="1"/>
      <c r="H36" s="1"/>
      <c r="I36" s="1"/>
      <c r="J36" s="1"/>
      <c r="K36" s="1"/>
      <c r="L36" s="1"/>
      <c r="M36" s="1"/>
      <c r="N36" s="1"/>
      <c r="O36" s="1" t="str">
        <f>T($C$9)</f>
        <v>TV Unterhaugstett 1</v>
      </c>
      <c r="P36" s="4"/>
      <c r="Q36" s="4" t="s">
        <v>5</v>
      </c>
      <c r="R36" s="4"/>
      <c r="S36" s="4"/>
      <c r="T36" s="4"/>
      <c r="U36" s="4" t="s">
        <v>5</v>
      </c>
      <c r="V36" s="4"/>
      <c r="W36" s="4"/>
      <c r="X36" s="4">
        <f>IF(P36="","",IF(P36=R36,"1",IF(P36&gt;R36,"2","0")))</f>
      </c>
      <c r="Y36" s="4" t="s">
        <v>5</v>
      </c>
      <c r="Z36" s="4">
        <f>IF(R36="","",IF(P36=R36,"1",IF(P36&lt;R36,"2","0")))</f>
      </c>
    </row>
    <row r="37" spans="1:26" ht="12.75">
      <c r="A37" s="36"/>
      <c r="B37" s="65" t="s">
        <v>101</v>
      </c>
      <c r="C37" s="1" t="str">
        <f>T($C$10)</f>
        <v>TV Unterhaugstett 2</v>
      </c>
      <c r="D37" s="15" t="s">
        <v>18</v>
      </c>
      <c r="E37" s="1" t="str">
        <f>T($C$14)</f>
        <v>SC Neubulach</v>
      </c>
      <c r="F37" s="1"/>
      <c r="G37" s="1"/>
      <c r="H37" s="1"/>
      <c r="I37" s="1"/>
      <c r="J37" s="1"/>
      <c r="K37" s="1"/>
      <c r="L37" s="1"/>
      <c r="M37" s="1"/>
      <c r="N37" s="1"/>
      <c r="O37" s="1" t="str">
        <f>T($C$12)</f>
        <v>TSV Calw</v>
      </c>
      <c r="P37" s="4"/>
      <c r="Q37" s="4" t="s">
        <v>5</v>
      </c>
      <c r="R37" s="4"/>
      <c r="S37" s="4"/>
      <c r="T37" s="4"/>
      <c r="U37" s="4" t="s">
        <v>5</v>
      </c>
      <c r="V37" s="4"/>
      <c r="W37" s="4"/>
      <c r="X37" s="4">
        <f>IF(P37="","",IF(P37=R37,"1",IF(P37&gt;R37,"2","0")))</f>
      </c>
      <c r="Y37" s="4" t="s">
        <v>5</v>
      </c>
      <c r="Z37" s="4">
        <f>IF(R37="","",IF(P37=R37,"1",IF(P37&lt;R37,"2","0")))</f>
      </c>
    </row>
    <row r="38" spans="1:26" ht="12.75">
      <c r="A38" s="36"/>
      <c r="B38" s="65"/>
      <c r="C38" s="1"/>
      <c r="D38" s="15"/>
      <c r="E38" s="1"/>
      <c r="F38" s="1"/>
      <c r="G38" s="1"/>
      <c r="H38" s="1"/>
      <c r="I38" s="1"/>
      <c r="J38" s="1"/>
      <c r="K38" s="1"/>
      <c r="L38" s="1"/>
      <c r="M38" s="1"/>
      <c r="N38" s="1"/>
      <c r="O38" s="1"/>
      <c r="Q38" s="4"/>
      <c r="S38" s="4"/>
      <c r="T38" s="4"/>
      <c r="V38" s="4"/>
      <c r="W38" s="4"/>
      <c r="X38" s="4"/>
      <c r="Z38" s="4"/>
    </row>
    <row r="39" spans="1:26" s="5" customFormat="1" ht="12.75">
      <c r="A39" s="36"/>
      <c r="B39" s="65" t="s">
        <v>100</v>
      </c>
      <c r="C39" s="9" t="str">
        <f>T($C$12)</f>
        <v>TSV Calw</v>
      </c>
      <c r="D39" s="15" t="s">
        <v>18</v>
      </c>
      <c r="E39" s="9" t="str">
        <f>T($C$9)</f>
        <v>TV Unterhaugstett 1</v>
      </c>
      <c r="F39" s="9"/>
      <c r="G39" s="9"/>
      <c r="H39" s="9"/>
      <c r="I39" s="9"/>
      <c r="J39" s="9"/>
      <c r="K39" s="9"/>
      <c r="L39" s="9"/>
      <c r="M39" s="9"/>
      <c r="N39" s="9"/>
      <c r="O39" s="9" t="str">
        <f>T($C$10)</f>
        <v>TV Unterhaugstett 2</v>
      </c>
      <c r="P39" s="4"/>
      <c r="Q39" s="4" t="s">
        <v>5</v>
      </c>
      <c r="R39" s="4"/>
      <c r="S39" s="4"/>
      <c r="T39" s="4"/>
      <c r="U39" s="4" t="s">
        <v>5</v>
      </c>
      <c r="V39" s="4"/>
      <c r="W39" s="4"/>
      <c r="X39" s="4">
        <f>IF(P39="","",IF(P39=R39,"1",IF(P39&gt;R39,"2","0")))</f>
      </c>
      <c r="Y39" s="4" t="s">
        <v>5</v>
      </c>
      <c r="Z39" s="4">
        <f>IF(R39="","",IF(P39=R39,"1",IF(P39&lt;R39,"2","0")))</f>
      </c>
    </row>
    <row r="41" spans="1:26" ht="12.75">
      <c r="A41" s="36"/>
      <c r="B41" s="65"/>
      <c r="C41" s="1"/>
      <c r="D41" s="40"/>
      <c r="E41" s="1"/>
      <c r="F41" s="1"/>
      <c r="G41" s="1"/>
      <c r="H41" s="1"/>
      <c r="I41" s="1"/>
      <c r="J41" s="1"/>
      <c r="K41" s="1"/>
      <c r="L41" s="1"/>
      <c r="M41" s="1"/>
      <c r="N41" s="1"/>
      <c r="O41" s="1"/>
      <c r="S41" s="14"/>
      <c r="T41" s="4"/>
      <c r="V41" s="4"/>
      <c r="W41" s="14"/>
      <c r="X41" s="4"/>
      <c r="Z41" s="4"/>
    </row>
    <row r="42" spans="1:26" s="7" customFormat="1" ht="12.75">
      <c r="A42" s="34" t="s">
        <v>7</v>
      </c>
      <c r="B42" s="39"/>
      <c r="C42" s="355">
        <f>Spielplan!$G$16</f>
        <v>42875</v>
      </c>
      <c r="D42" s="356"/>
      <c r="E42" s="356"/>
      <c r="F42" s="356"/>
      <c r="G42" s="356"/>
      <c r="H42" s="356"/>
      <c r="I42" s="356"/>
      <c r="J42" s="356"/>
      <c r="K42" s="356"/>
      <c r="L42" s="356"/>
      <c r="M42" s="356"/>
      <c r="N42" s="356"/>
      <c r="O42" s="1"/>
      <c r="P42" s="14"/>
      <c r="Q42" s="14"/>
      <c r="R42" s="14"/>
      <c r="S42" s="14"/>
      <c r="T42" s="14"/>
      <c r="U42" s="14"/>
      <c r="V42" s="14"/>
      <c r="W42" s="14"/>
      <c r="X42" s="14"/>
      <c r="Y42" s="14"/>
      <c r="Z42" s="14"/>
    </row>
    <row r="43" spans="1:26" s="7" customFormat="1" ht="12.75">
      <c r="A43" s="34" t="s">
        <v>109</v>
      </c>
      <c r="B43" s="39"/>
      <c r="C43" s="357" t="str">
        <f>Spielplan!$G$18</f>
        <v>SC Neubulach</v>
      </c>
      <c r="D43" s="358"/>
      <c r="E43" s="358"/>
      <c r="F43" s="358"/>
      <c r="G43" s="358"/>
      <c r="H43" s="358"/>
      <c r="I43" s="358"/>
      <c r="J43" s="358"/>
      <c r="K43" s="358"/>
      <c r="L43" s="358"/>
      <c r="M43" s="358"/>
      <c r="N43" s="358"/>
      <c r="P43" s="14"/>
      <c r="Q43" s="14"/>
      <c r="R43" s="14"/>
      <c r="S43" s="14"/>
      <c r="T43" s="14"/>
      <c r="U43" s="14"/>
      <c r="V43" s="14"/>
      <c r="W43" s="14"/>
      <c r="X43" s="14"/>
      <c r="Y43" s="14"/>
      <c r="Z43" s="14"/>
    </row>
    <row r="44" spans="1:26" s="7" customFormat="1" ht="12.75">
      <c r="A44" s="34" t="s">
        <v>8</v>
      </c>
      <c r="B44" s="39"/>
      <c r="C44" s="3" t="s">
        <v>232</v>
      </c>
      <c r="D44" s="38"/>
      <c r="P44" s="14"/>
      <c r="Q44" s="14"/>
      <c r="R44" s="14"/>
      <c r="S44" s="14"/>
      <c r="T44" s="14"/>
      <c r="U44" s="14"/>
      <c r="V44" s="14"/>
      <c r="W44" s="14"/>
      <c r="X44" s="14"/>
      <c r="Y44" s="14"/>
      <c r="Z44" s="14"/>
    </row>
    <row r="45" spans="1:26" s="7" customFormat="1" ht="12.75">
      <c r="A45" s="34" t="s">
        <v>40</v>
      </c>
      <c r="B45" s="39"/>
      <c r="C45" s="3" t="s">
        <v>233</v>
      </c>
      <c r="D45" s="38"/>
      <c r="P45" s="14"/>
      <c r="Q45" s="14"/>
      <c r="R45" s="14"/>
      <c r="S45" s="14"/>
      <c r="T45" s="14"/>
      <c r="U45" s="14"/>
      <c r="V45" s="14"/>
      <c r="W45" s="14"/>
      <c r="X45" s="14"/>
      <c r="Y45" s="14"/>
      <c r="Z45" s="14"/>
    </row>
    <row r="46" spans="1:26" s="7" customFormat="1" ht="12.75">
      <c r="A46" s="34" t="s">
        <v>9</v>
      </c>
      <c r="B46" s="39"/>
      <c r="C46" s="355" t="str">
        <f>Spielplan!$G$17</f>
        <v>10 Uhr</v>
      </c>
      <c r="D46" s="356"/>
      <c r="E46" s="356"/>
      <c r="F46" s="356"/>
      <c r="G46" s="356"/>
      <c r="H46" s="356"/>
      <c r="I46" s="356"/>
      <c r="J46" s="356"/>
      <c r="K46" s="356"/>
      <c r="L46" s="356"/>
      <c r="M46" s="356"/>
      <c r="N46" s="356"/>
      <c r="P46" s="14"/>
      <c r="Q46" s="14"/>
      <c r="R46" s="14"/>
      <c r="S46" s="14"/>
      <c r="T46" s="14"/>
      <c r="U46" s="14"/>
      <c r="V46" s="14"/>
      <c r="W46" s="14"/>
      <c r="X46" s="14"/>
      <c r="Y46" s="14"/>
      <c r="Z46" s="14"/>
    </row>
    <row r="47" spans="1:26" s="7" customFormat="1" ht="12.75">
      <c r="A47" s="34" t="s">
        <v>41</v>
      </c>
      <c r="B47" s="39"/>
      <c r="C47" s="7" t="s">
        <v>126</v>
      </c>
      <c r="D47" s="38"/>
      <c r="P47" s="14"/>
      <c r="Q47" s="14"/>
      <c r="R47" s="14"/>
      <c r="S47" s="14"/>
      <c r="T47" s="14"/>
      <c r="U47" s="14"/>
      <c r="V47" s="14"/>
      <c r="W47" s="14"/>
      <c r="X47" s="14"/>
      <c r="Y47" s="14"/>
      <c r="Z47" s="14"/>
    </row>
    <row r="48" spans="1:26" s="7" customFormat="1" ht="12.75">
      <c r="A48" s="34" t="s">
        <v>42</v>
      </c>
      <c r="B48" s="39"/>
      <c r="C48" s="7" t="str">
        <f>Spielplan!$G$2</f>
        <v>Vorrunde Gruppe C</v>
      </c>
      <c r="D48" s="38"/>
      <c r="P48" s="14"/>
      <c r="Q48" s="14"/>
      <c r="R48" s="14"/>
      <c r="S48" s="14"/>
      <c r="T48" s="14"/>
      <c r="U48" s="14"/>
      <c r="V48" s="14"/>
      <c r="W48" s="14"/>
      <c r="X48" s="14"/>
      <c r="Y48" s="14"/>
      <c r="Z48" s="14"/>
    </row>
    <row r="49" spans="1:26" s="3" customFormat="1" ht="12.75">
      <c r="A49" s="34" t="s">
        <v>43</v>
      </c>
      <c r="B49" s="39"/>
      <c r="C49" s="14"/>
      <c r="D49" s="39"/>
      <c r="E49" s="14"/>
      <c r="F49" s="14"/>
      <c r="G49" s="14"/>
      <c r="H49" s="14"/>
      <c r="I49" s="14"/>
      <c r="J49" s="14"/>
      <c r="K49" s="14"/>
      <c r="L49" s="14"/>
      <c r="M49" s="14"/>
      <c r="N49" s="14"/>
      <c r="O49" s="7"/>
      <c r="P49" s="14"/>
      <c r="Q49" s="14"/>
      <c r="R49" s="14"/>
      <c r="S49" s="14"/>
      <c r="T49" s="14"/>
      <c r="U49" s="2"/>
      <c r="V49" s="4"/>
      <c r="W49" s="14"/>
      <c r="X49" s="14"/>
      <c r="Y49" s="2"/>
      <c r="Z49" s="4"/>
    </row>
    <row r="50" spans="1:26" s="3" customFormat="1" ht="12.75">
      <c r="A50" s="36"/>
      <c r="B50" s="65"/>
      <c r="C50" s="264"/>
      <c r="D50" s="265"/>
      <c r="E50" s="8"/>
      <c r="F50" s="8"/>
      <c r="G50" s="8"/>
      <c r="H50" s="8"/>
      <c r="I50" s="8"/>
      <c r="J50" s="8"/>
      <c r="K50" s="8"/>
      <c r="L50" s="8"/>
      <c r="M50" s="8"/>
      <c r="N50" s="8"/>
      <c r="O50" s="8"/>
      <c r="P50" s="8"/>
      <c r="Q50" s="8"/>
      <c r="R50" s="8"/>
      <c r="S50" s="10"/>
      <c r="T50" s="10"/>
      <c r="U50" s="266"/>
      <c r="V50" s="10"/>
      <c r="W50" s="10"/>
      <c r="X50" s="10"/>
      <c r="Y50" s="266"/>
      <c r="Z50" s="10"/>
    </row>
    <row r="51" spans="1:26" s="3" customFormat="1" ht="12.75">
      <c r="A51" s="37" t="s">
        <v>0</v>
      </c>
      <c r="B51" s="39"/>
      <c r="C51" s="14" t="s">
        <v>1</v>
      </c>
      <c r="D51" s="39"/>
      <c r="E51" s="7" t="s">
        <v>2</v>
      </c>
      <c r="F51" s="14"/>
      <c r="G51" s="14"/>
      <c r="H51" s="14"/>
      <c r="I51" s="14"/>
      <c r="J51" s="14"/>
      <c r="K51" s="14"/>
      <c r="L51" s="14"/>
      <c r="M51" s="14"/>
      <c r="N51" s="14"/>
      <c r="O51" s="14" t="s">
        <v>3</v>
      </c>
      <c r="P51" s="2"/>
      <c r="Q51" s="14" t="s">
        <v>124</v>
      </c>
      <c r="R51" s="14"/>
      <c r="S51" s="4"/>
      <c r="T51" s="2"/>
      <c r="U51" s="14" t="s">
        <v>125</v>
      </c>
      <c r="V51" s="14"/>
      <c r="W51" s="4"/>
      <c r="X51" s="2"/>
      <c r="Y51" s="14" t="s">
        <v>4</v>
      </c>
      <c r="Z51" s="14"/>
    </row>
    <row r="52" spans="1:26" s="3" customFormat="1" ht="12.75">
      <c r="A52" s="36"/>
      <c r="B52" s="39" t="s">
        <v>99</v>
      </c>
      <c r="C52" s="14"/>
      <c r="D52" s="39"/>
      <c r="E52" s="14"/>
      <c r="F52" s="14"/>
      <c r="G52" s="14"/>
      <c r="H52" s="14"/>
      <c r="I52" s="14"/>
      <c r="J52" s="14"/>
      <c r="K52" s="14"/>
      <c r="L52" s="14"/>
      <c r="M52" s="14"/>
      <c r="N52" s="14"/>
      <c r="O52" s="14"/>
      <c r="P52" s="14"/>
      <c r="Q52" s="14"/>
      <c r="R52" s="14"/>
      <c r="S52" s="14"/>
      <c r="T52" s="14"/>
      <c r="U52" s="14"/>
      <c r="V52" s="14"/>
      <c r="W52" s="14"/>
      <c r="X52" s="14"/>
      <c r="Y52" s="14"/>
      <c r="Z52" s="14"/>
    </row>
    <row r="53" spans="1:26" s="5" customFormat="1" ht="12.75">
      <c r="A53" s="36" t="str">
        <f>T(C46)</f>
        <v>10 Uhr</v>
      </c>
      <c r="B53" s="65">
        <v>1</v>
      </c>
      <c r="C53" s="9" t="str">
        <f>T($C$10)</f>
        <v>TV Unterhaugstett 2</v>
      </c>
      <c r="D53" s="15" t="s">
        <v>18</v>
      </c>
      <c r="E53" s="9" t="str">
        <f>T($C$9)</f>
        <v>TV Unterhaugstett 1</v>
      </c>
      <c r="G53" s="9"/>
      <c r="H53" s="9"/>
      <c r="I53" s="9"/>
      <c r="J53" s="9"/>
      <c r="K53" s="9"/>
      <c r="L53" s="9"/>
      <c r="M53" s="9"/>
      <c r="N53" s="9"/>
      <c r="O53" s="9" t="str">
        <f>T($C$13)</f>
        <v>TSV Dennach</v>
      </c>
      <c r="P53" s="4"/>
      <c r="Q53" s="4" t="s">
        <v>5</v>
      </c>
      <c r="R53" s="4"/>
      <c r="S53" s="4"/>
      <c r="T53" s="4"/>
      <c r="U53" s="4" t="s">
        <v>5</v>
      </c>
      <c r="V53" s="4"/>
      <c r="W53" s="4"/>
      <c r="X53" s="4">
        <f>IF(P53="","",IF(P53=R53,"1",IF(P53&gt;R53,"2","0")))</f>
      </c>
      <c r="Y53" s="4" t="s">
        <v>5</v>
      </c>
      <c r="Z53" s="4">
        <f>IF(R53="","",IF(P53=R53,"1",IF(P53&lt;R53,"2","0")))</f>
      </c>
    </row>
    <row r="54" spans="1:26" s="5" customFormat="1" ht="12.75">
      <c r="A54" s="36"/>
      <c r="B54" s="65">
        <v>2</v>
      </c>
      <c r="C54" s="9" t="str">
        <f>T($C$12)</f>
        <v>TSV Calw</v>
      </c>
      <c r="D54" s="15" t="s">
        <v>18</v>
      </c>
      <c r="E54" s="9" t="str">
        <f>T($C$11)</f>
        <v>TV Unterhaugstett 3</v>
      </c>
      <c r="G54" s="9"/>
      <c r="H54" s="9"/>
      <c r="I54" s="9"/>
      <c r="J54" s="9"/>
      <c r="K54" s="9"/>
      <c r="L54" s="9"/>
      <c r="M54" s="9"/>
      <c r="N54" s="9"/>
      <c r="O54" s="9" t="str">
        <f>T($C$9)</f>
        <v>TV Unterhaugstett 1</v>
      </c>
      <c r="P54" s="4"/>
      <c r="Q54" s="4" t="s">
        <v>5</v>
      </c>
      <c r="R54" s="4"/>
      <c r="S54" s="4"/>
      <c r="T54" s="4"/>
      <c r="U54" s="4" t="s">
        <v>5</v>
      </c>
      <c r="V54" s="4"/>
      <c r="W54" s="4"/>
      <c r="X54" s="4">
        <f>IF(P54="","",IF(P54=R54,"1",IF(P54&gt;R54,"2","0")))</f>
      </c>
      <c r="Y54" s="4" t="s">
        <v>5</v>
      </c>
      <c r="Z54" s="4">
        <f>IF(R54="","",IF(P54=R54,"1",IF(P54&lt;R54,"2","0")))</f>
      </c>
    </row>
    <row r="55" spans="1:26" s="5" customFormat="1" ht="12.75">
      <c r="A55" s="36"/>
      <c r="B55" s="65"/>
      <c r="C55" s="9"/>
      <c r="D55" s="15"/>
      <c r="E55" s="9"/>
      <c r="G55" s="9"/>
      <c r="H55" s="9"/>
      <c r="I55" s="9"/>
      <c r="J55" s="9"/>
      <c r="K55" s="9"/>
      <c r="L55" s="9"/>
      <c r="M55" s="9"/>
      <c r="N55" s="9"/>
      <c r="O55" s="9"/>
      <c r="P55" s="4"/>
      <c r="Q55" s="4"/>
      <c r="R55" s="4"/>
      <c r="S55" s="4"/>
      <c r="T55" s="4"/>
      <c r="U55" s="2"/>
      <c r="V55" s="4"/>
      <c r="W55" s="4"/>
      <c r="X55" s="4"/>
      <c r="Y55" s="2"/>
      <c r="Z55" s="4"/>
    </row>
    <row r="56" spans="1:26" s="5" customFormat="1" ht="12.75">
      <c r="A56" s="36"/>
      <c r="B56" s="65" t="s">
        <v>100</v>
      </c>
      <c r="C56" s="9" t="str">
        <f>T($C$14)</f>
        <v>SC Neubulach</v>
      </c>
      <c r="D56" s="15" t="s">
        <v>18</v>
      </c>
      <c r="E56" s="9" t="str">
        <f>T($C$13)</f>
        <v>TSV Dennach</v>
      </c>
      <c r="G56" s="9"/>
      <c r="H56" s="9"/>
      <c r="I56" s="9"/>
      <c r="J56" s="9"/>
      <c r="K56" s="9"/>
      <c r="L56" s="9"/>
      <c r="M56" s="9"/>
      <c r="N56" s="9"/>
      <c r="O56" s="9" t="str">
        <f>T($C$10)</f>
        <v>TV Unterhaugstett 2</v>
      </c>
      <c r="P56" s="4"/>
      <c r="Q56" s="4" t="s">
        <v>5</v>
      </c>
      <c r="R56" s="4"/>
      <c r="S56" s="4"/>
      <c r="T56" s="4"/>
      <c r="U56" s="4" t="s">
        <v>5</v>
      </c>
      <c r="V56" s="4"/>
      <c r="W56" s="4"/>
      <c r="X56" s="4">
        <f>IF(P56="","",IF(P56=R56,"1",IF(P56&gt;R56,"2","0")))</f>
      </c>
      <c r="Y56" s="4" t="s">
        <v>5</v>
      </c>
      <c r="Z56" s="4">
        <f>IF(R56="","",IF(P56=R56,"1",IF(P56&lt;R56,"2","0")))</f>
      </c>
    </row>
    <row r="57" spans="1:26" s="5" customFormat="1" ht="12.75">
      <c r="A57"/>
      <c r="B57" s="65" t="s">
        <v>101</v>
      </c>
      <c r="C57" s="9" t="str">
        <f>T($C$11)</f>
        <v>TV Unterhaugstett 3</v>
      </c>
      <c r="D57" s="15" t="s">
        <v>18</v>
      </c>
      <c r="E57" s="9" t="str">
        <f>T($C$9)</f>
        <v>TV Unterhaugstett 1</v>
      </c>
      <c r="G57" s="9"/>
      <c r="H57" s="9"/>
      <c r="I57" s="9"/>
      <c r="J57" s="9"/>
      <c r="K57" s="9"/>
      <c r="L57" s="9"/>
      <c r="M57" s="9"/>
      <c r="N57" s="9"/>
      <c r="O57" s="9" t="str">
        <f>T($C$14)</f>
        <v>SC Neubulach</v>
      </c>
      <c r="P57" s="4"/>
      <c r="Q57" s="4" t="s">
        <v>5</v>
      </c>
      <c r="R57" s="4"/>
      <c r="S57" s="4"/>
      <c r="T57" s="4"/>
      <c r="U57" s="4" t="s">
        <v>5</v>
      </c>
      <c r="V57" s="4"/>
      <c r="W57" s="4"/>
      <c r="X57" s="4">
        <f>IF(P57="","",IF(P57=R57,"1",IF(P57&gt;R57,"2","0")))</f>
      </c>
      <c r="Y57" s="4" t="s">
        <v>5</v>
      </c>
      <c r="Z57" s="4">
        <f>IF(R57="","",IF(P57=R57,"1",IF(P57&lt;R57,"2","0")))</f>
      </c>
    </row>
    <row r="58" spans="1:26" s="5" customFormat="1" ht="12.75">
      <c r="A58"/>
      <c r="B58" s="66"/>
      <c r="C58" s="9"/>
      <c r="D58" s="15"/>
      <c r="E58" s="9"/>
      <c r="G58" s="9"/>
      <c r="H58" s="9"/>
      <c r="I58" s="9"/>
      <c r="J58" s="9"/>
      <c r="K58" s="9"/>
      <c r="L58" s="9"/>
      <c r="M58" s="9"/>
      <c r="N58" s="9"/>
      <c r="O58" s="9"/>
      <c r="P58" s="4"/>
      <c r="Q58" s="4"/>
      <c r="R58" s="4"/>
      <c r="S58" s="4"/>
      <c r="T58" s="4"/>
      <c r="U58" s="2"/>
      <c r="V58" s="4"/>
      <c r="W58" s="4"/>
      <c r="X58" s="4"/>
      <c r="Y58" s="2"/>
      <c r="Z58" s="4"/>
    </row>
    <row r="59" spans="1:26" s="5" customFormat="1" ht="12.75">
      <c r="A59" s="36"/>
      <c r="B59" s="65" t="s">
        <v>100</v>
      </c>
      <c r="C59" s="9" t="str">
        <f>T($C$12)</f>
        <v>TSV Calw</v>
      </c>
      <c r="D59" s="15" t="s">
        <v>18</v>
      </c>
      <c r="E59" s="9" t="str">
        <f>T($C$14)</f>
        <v>SC Neubulach</v>
      </c>
      <c r="G59" s="9"/>
      <c r="H59" s="9"/>
      <c r="I59" s="9"/>
      <c r="J59" s="9"/>
      <c r="K59" s="9"/>
      <c r="L59" s="9"/>
      <c r="M59" s="9"/>
      <c r="N59" s="9"/>
      <c r="O59" s="9" t="str">
        <f>T($C$13)</f>
        <v>TSV Dennach</v>
      </c>
      <c r="P59" s="4"/>
      <c r="Q59" s="4" t="s">
        <v>5</v>
      </c>
      <c r="R59" s="4"/>
      <c r="S59" s="4"/>
      <c r="T59" s="4"/>
      <c r="U59" s="4" t="s">
        <v>5</v>
      </c>
      <c r="V59" s="4"/>
      <c r="W59" s="4"/>
      <c r="X59" s="4">
        <f>IF(P59="","",IF(P59=R59,"1",IF(P59&gt;R59,"2","0")))</f>
      </c>
      <c r="Y59" s="4" t="s">
        <v>5</v>
      </c>
      <c r="Z59" s="4">
        <f>IF(R59="","",IF(P59=R59,"1",IF(P59&lt;R59,"2","0")))</f>
      </c>
    </row>
    <row r="60" spans="1:26" s="5" customFormat="1" ht="12.75">
      <c r="A60" s="36"/>
      <c r="B60" s="65" t="s">
        <v>101</v>
      </c>
      <c r="C60" s="9" t="str">
        <f>T($C$13)</f>
        <v>TSV Dennach</v>
      </c>
      <c r="D60" s="15" t="s">
        <v>18</v>
      </c>
      <c r="E60" s="9" t="str">
        <f>T($C$10)</f>
        <v>TV Unterhaugstett 2</v>
      </c>
      <c r="G60" s="9"/>
      <c r="H60" s="9"/>
      <c r="I60" s="9"/>
      <c r="J60" s="9"/>
      <c r="K60" s="9"/>
      <c r="L60" s="9"/>
      <c r="M60" s="9"/>
      <c r="N60" s="9"/>
      <c r="O60" s="9" t="str">
        <f>T($C$11)</f>
        <v>TV Unterhaugstett 3</v>
      </c>
      <c r="P60" s="4"/>
      <c r="Q60" s="4" t="s">
        <v>5</v>
      </c>
      <c r="R60" s="4"/>
      <c r="S60" s="4"/>
      <c r="T60" s="4"/>
      <c r="U60" s="4" t="s">
        <v>5</v>
      </c>
      <c r="V60" s="4"/>
      <c r="W60" s="4"/>
      <c r="X60" s="4">
        <f>IF(P60="","",IF(P60=R60,"1",IF(P60&gt;R60,"2","0")))</f>
      </c>
      <c r="Y60" s="4" t="s">
        <v>5</v>
      </c>
      <c r="Z60" s="4">
        <f>IF(R60="","",IF(P60=R60,"1",IF(P60&lt;R60,"2","0")))</f>
      </c>
    </row>
    <row r="62" spans="1:26" ht="12.75">
      <c r="A62" s="36"/>
      <c r="B62" s="65" t="s">
        <v>100</v>
      </c>
      <c r="C62" s="1" t="str">
        <f>T($C$9)</f>
        <v>TV Unterhaugstett 1</v>
      </c>
      <c r="D62" s="15" t="s">
        <v>18</v>
      </c>
      <c r="E62" s="1" t="str">
        <f>T($C$14)</f>
        <v>SC Neubulach</v>
      </c>
      <c r="G62" s="1"/>
      <c r="H62" s="1"/>
      <c r="I62" s="1"/>
      <c r="J62" s="1"/>
      <c r="K62" s="1"/>
      <c r="L62" s="1"/>
      <c r="M62" s="1"/>
      <c r="N62" s="1"/>
      <c r="O62" s="1" t="str">
        <f>T($C$12)</f>
        <v>TSV Calw</v>
      </c>
      <c r="P62" s="4"/>
      <c r="Q62" s="4" t="s">
        <v>5</v>
      </c>
      <c r="R62" s="4"/>
      <c r="S62" s="4"/>
      <c r="T62" s="4"/>
      <c r="U62" s="4" t="s">
        <v>5</v>
      </c>
      <c r="V62" s="4"/>
      <c r="W62" s="4"/>
      <c r="X62" s="4">
        <f>IF(P62="","",IF(P62=R62,"1",IF(P62&gt;R62,"2","0")))</f>
      </c>
      <c r="Y62" s="4" t="s">
        <v>5</v>
      </c>
      <c r="Z62" s="4">
        <f>IF(R62="","",IF(P62=R62,"1",IF(P62&lt;R62,"2","0")))</f>
      </c>
    </row>
    <row r="63" spans="1:26" s="5" customFormat="1" ht="12.75">
      <c r="A63" s="36"/>
      <c r="B63" s="65" t="s">
        <v>101</v>
      </c>
      <c r="C63" s="9" t="str">
        <f>T($C$11)</f>
        <v>TV Unterhaugstett 3</v>
      </c>
      <c r="D63" s="15" t="s">
        <v>18</v>
      </c>
      <c r="E63" s="9" t="str">
        <f>T($C$10)</f>
        <v>TV Unterhaugstett 2</v>
      </c>
      <c r="G63" s="9"/>
      <c r="H63" s="9"/>
      <c r="I63" s="9"/>
      <c r="J63" s="9"/>
      <c r="K63" s="9"/>
      <c r="L63" s="9"/>
      <c r="M63" s="9"/>
      <c r="N63" s="9"/>
      <c r="O63" s="9" t="str">
        <f>T($C$13)</f>
        <v>TSV Dennach</v>
      </c>
      <c r="P63" s="4"/>
      <c r="Q63" s="4" t="s">
        <v>5</v>
      </c>
      <c r="R63" s="4"/>
      <c r="S63" s="4"/>
      <c r="T63" s="4"/>
      <c r="U63" s="4" t="s">
        <v>5</v>
      </c>
      <c r="V63" s="4"/>
      <c r="W63" s="4"/>
      <c r="X63" s="4">
        <f>IF(P63="","",IF(P63=R63,"1",IF(P63&gt;R63,"2","0")))</f>
      </c>
      <c r="Y63" s="4" t="s">
        <v>5</v>
      </c>
      <c r="Z63" s="4">
        <f>IF(R63="","",IF(P63=R63,"1",IF(P63&lt;R63,"2","0")))</f>
      </c>
    </row>
    <row r="64" spans="1:26" s="5" customFormat="1" ht="12.75">
      <c r="A64" s="36"/>
      <c r="B64" s="65"/>
      <c r="C64" s="9"/>
      <c r="D64" s="15"/>
      <c r="E64" s="9"/>
      <c r="G64" s="9"/>
      <c r="H64" s="9"/>
      <c r="I64" s="9"/>
      <c r="J64" s="9"/>
      <c r="K64" s="9"/>
      <c r="L64" s="9"/>
      <c r="M64" s="9"/>
      <c r="N64" s="9"/>
      <c r="O64" s="9"/>
      <c r="P64" s="4"/>
      <c r="Q64" s="4"/>
      <c r="R64" s="4"/>
      <c r="S64" s="4"/>
      <c r="T64" s="4"/>
      <c r="U64" s="2"/>
      <c r="V64" s="4"/>
      <c r="W64" s="4"/>
      <c r="X64" s="4"/>
      <c r="Y64" s="2"/>
      <c r="Z64" s="4"/>
    </row>
    <row r="65" spans="1:26" ht="12.75">
      <c r="A65" s="36"/>
      <c r="B65" s="65" t="s">
        <v>100</v>
      </c>
      <c r="C65" s="1" t="str">
        <f>T($C$13)</f>
        <v>TSV Dennach</v>
      </c>
      <c r="D65" s="15" t="s">
        <v>18</v>
      </c>
      <c r="E65" s="1" t="str">
        <f>T($C$12)</f>
        <v>TSV Calw</v>
      </c>
      <c r="G65" s="1"/>
      <c r="H65" s="1"/>
      <c r="I65" s="1"/>
      <c r="J65" s="1"/>
      <c r="K65" s="1"/>
      <c r="L65" s="1"/>
      <c r="M65" s="1"/>
      <c r="N65" s="1"/>
      <c r="O65" s="1" t="str">
        <f>T($C$9)</f>
        <v>TV Unterhaugstett 1</v>
      </c>
      <c r="P65" s="4"/>
      <c r="Q65" s="4" t="s">
        <v>5</v>
      </c>
      <c r="R65" s="4"/>
      <c r="S65" s="4"/>
      <c r="T65" s="4"/>
      <c r="U65" s="4" t="s">
        <v>5</v>
      </c>
      <c r="V65" s="4"/>
      <c r="W65" s="4"/>
      <c r="X65" s="4">
        <f>IF(P65="","",IF(P65=R65,"1",IF(P65&gt;R65,"2","0")))</f>
      </c>
      <c r="Y65" s="4" t="s">
        <v>5</v>
      </c>
      <c r="Z65" s="4">
        <f>IF(R65="","",IF(P65=R65,"1",IF(P65&lt;R65,"2","0")))</f>
      </c>
    </row>
    <row r="66" spans="1:26" s="4" customFormat="1" ht="12.75">
      <c r="A66" s="36"/>
      <c r="B66" s="65" t="s">
        <v>101</v>
      </c>
      <c r="C66" s="9" t="str">
        <f>T($C$14)</f>
        <v>SC Neubulach</v>
      </c>
      <c r="D66" s="15" t="s">
        <v>18</v>
      </c>
      <c r="E66" s="9" t="str">
        <f>T($C$11)</f>
        <v>TV Unterhaugstett 3</v>
      </c>
      <c r="G66" s="9"/>
      <c r="H66" s="9"/>
      <c r="I66" s="9"/>
      <c r="J66" s="9"/>
      <c r="K66" s="9"/>
      <c r="L66" s="9"/>
      <c r="M66" s="9"/>
      <c r="N66" s="9"/>
      <c r="O66" s="9" t="str">
        <f>T($C$10)</f>
        <v>TV Unterhaugstett 2</v>
      </c>
      <c r="Q66" s="4" t="s">
        <v>5</v>
      </c>
      <c r="U66" s="4" t="s">
        <v>5</v>
      </c>
      <c r="X66" s="4">
        <f>IF(P66="","",IF(P66=R66,"1",IF(P66&gt;R66,"2","0")))</f>
      </c>
      <c r="Y66" s="4" t="s">
        <v>5</v>
      </c>
      <c r="Z66" s="4">
        <f>IF(R66="","",IF(P66=R66,"1",IF(P66&lt;R66,"2","0")))</f>
      </c>
    </row>
    <row r="67" spans="1:25" s="4" customFormat="1" ht="12.75">
      <c r="A67" s="36"/>
      <c r="B67" s="65"/>
      <c r="C67" s="9"/>
      <c r="D67" s="15"/>
      <c r="E67" s="9"/>
      <c r="G67" s="9"/>
      <c r="H67" s="9"/>
      <c r="I67" s="9"/>
      <c r="J67" s="9"/>
      <c r="K67" s="9"/>
      <c r="L67" s="9"/>
      <c r="M67" s="9"/>
      <c r="N67" s="9"/>
      <c r="O67" s="9"/>
      <c r="U67" s="2"/>
      <c r="Y67" s="2"/>
    </row>
    <row r="68" spans="1:26" s="3" customFormat="1" ht="12.75">
      <c r="A68" s="36"/>
      <c r="B68" s="65" t="s">
        <v>100</v>
      </c>
      <c r="C68" s="9" t="str">
        <f>T($C$9)</f>
        <v>TV Unterhaugstett 1</v>
      </c>
      <c r="D68" s="15" t="s">
        <v>18</v>
      </c>
      <c r="E68" s="9" t="str">
        <f>T($C$13)</f>
        <v>TSV Dennach</v>
      </c>
      <c r="G68" s="9"/>
      <c r="H68" s="9"/>
      <c r="I68" s="9"/>
      <c r="J68" s="9"/>
      <c r="K68" s="9"/>
      <c r="L68" s="9"/>
      <c r="M68" s="9"/>
      <c r="N68" s="9"/>
      <c r="O68" s="9" t="str">
        <f>T($C$11)</f>
        <v>TV Unterhaugstett 3</v>
      </c>
      <c r="P68" s="4"/>
      <c r="Q68" s="4" t="s">
        <v>5</v>
      </c>
      <c r="R68" s="4"/>
      <c r="S68" s="4"/>
      <c r="T68" s="4"/>
      <c r="U68" s="4" t="s">
        <v>5</v>
      </c>
      <c r="V68" s="4"/>
      <c r="W68" s="4"/>
      <c r="X68" s="4">
        <f>IF(P68="","",IF(P68=R68,"1",IF(P68&gt;R68,"2","0")))</f>
      </c>
      <c r="Y68" s="4" t="s">
        <v>5</v>
      </c>
      <c r="Z68" s="4">
        <f>IF(R68="","",IF(P68=R68,"1",IF(P68&lt;R68,"2","0")))</f>
      </c>
    </row>
    <row r="69" spans="1:26" ht="12.75">
      <c r="A69" s="36"/>
      <c r="B69" s="65" t="s">
        <v>101</v>
      </c>
      <c r="C69" s="1" t="str">
        <f>T($C$10)</f>
        <v>TV Unterhaugstett 2</v>
      </c>
      <c r="D69" s="15" t="s">
        <v>18</v>
      </c>
      <c r="E69" s="1" t="str">
        <f>T($C$12)</f>
        <v>TSV Calw</v>
      </c>
      <c r="G69" s="1"/>
      <c r="H69" s="1"/>
      <c r="I69" s="1"/>
      <c r="J69" s="1"/>
      <c r="K69" s="1"/>
      <c r="L69" s="1"/>
      <c r="M69" s="1"/>
      <c r="N69" s="1"/>
      <c r="O69" s="1" t="str">
        <f>T($C$14)</f>
        <v>SC Neubulach</v>
      </c>
      <c r="P69" s="4"/>
      <c r="Q69" s="4" t="s">
        <v>5</v>
      </c>
      <c r="R69" s="4"/>
      <c r="S69" s="4"/>
      <c r="T69" s="4"/>
      <c r="U69" s="4" t="s">
        <v>5</v>
      </c>
      <c r="V69" s="4"/>
      <c r="W69" s="4"/>
      <c r="X69" s="4">
        <f>IF(P69="","",IF(P69=R69,"1",IF(P69&gt;R69,"2","0")))</f>
      </c>
      <c r="Y69" s="4" t="s">
        <v>5</v>
      </c>
      <c r="Z69" s="4">
        <f>IF(R69="","",IF(P69=R69,"1",IF(P69&lt;R69,"2","0")))</f>
      </c>
    </row>
    <row r="71" spans="1:26" ht="12.75">
      <c r="A71" s="36"/>
      <c r="B71" s="65" t="s">
        <v>100</v>
      </c>
      <c r="C71" s="1" t="str">
        <f>T($C$11)</f>
        <v>TV Unterhaugstett 3</v>
      </c>
      <c r="D71" s="15" t="s">
        <v>18</v>
      </c>
      <c r="E71" s="1" t="str">
        <f>T($C$13)</f>
        <v>TSV Dennach</v>
      </c>
      <c r="G71" s="1"/>
      <c r="H71" s="1"/>
      <c r="I71" s="1"/>
      <c r="J71" s="1"/>
      <c r="K71" s="1"/>
      <c r="L71" s="1"/>
      <c r="M71" s="1"/>
      <c r="N71" s="1"/>
      <c r="O71" s="1" t="str">
        <f>T($C$9)</f>
        <v>TV Unterhaugstett 1</v>
      </c>
      <c r="P71" s="4"/>
      <c r="Q71" s="4" t="s">
        <v>5</v>
      </c>
      <c r="R71" s="4"/>
      <c r="S71" s="4"/>
      <c r="T71" s="4"/>
      <c r="U71" s="4" t="s">
        <v>5</v>
      </c>
      <c r="V71" s="4"/>
      <c r="W71" s="4"/>
      <c r="X71" s="4">
        <f>IF(P71="","",IF(P71=R71,"1",IF(P71&gt;R71,"2","0")))</f>
      </c>
      <c r="Y71" s="4" t="s">
        <v>5</v>
      </c>
      <c r="Z71" s="4">
        <f>IF(R71="","",IF(P71=R71,"1",IF(P71&lt;R71,"2","0")))</f>
      </c>
    </row>
    <row r="72" spans="1:26" ht="12.75">
      <c r="A72" s="36"/>
      <c r="B72" s="65" t="s">
        <v>101</v>
      </c>
      <c r="C72" s="1" t="str">
        <f>T($C$14)</f>
        <v>SC Neubulach</v>
      </c>
      <c r="D72" s="15" t="s">
        <v>18</v>
      </c>
      <c r="E72" s="1" t="str">
        <f>T($C$10)</f>
        <v>TV Unterhaugstett 2</v>
      </c>
      <c r="G72" s="1"/>
      <c r="H72" s="1"/>
      <c r="I72" s="1"/>
      <c r="J72" s="1"/>
      <c r="K72" s="1"/>
      <c r="L72" s="1"/>
      <c r="M72" s="1"/>
      <c r="N72" s="1"/>
      <c r="O72" s="1" t="str">
        <f>T($C$12)</f>
        <v>TSV Calw</v>
      </c>
      <c r="P72" s="4"/>
      <c r="Q72" s="4" t="s">
        <v>5</v>
      </c>
      <c r="R72" s="4"/>
      <c r="S72" s="4"/>
      <c r="T72" s="4"/>
      <c r="U72" s="4" t="s">
        <v>5</v>
      </c>
      <c r="V72" s="4"/>
      <c r="W72" s="4"/>
      <c r="X72" s="4">
        <f>IF(P72="","",IF(P72=R72,"1",IF(P72&gt;R72,"2","0")))</f>
      </c>
      <c r="Y72" s="4" t="s">
        <v>5</v>
      </c>
      <c r="Z72" s="4">
        <f>IF(R72="","",IF(P72=R72,"1",IF(P72&lt;R72,"2","0")))</f>
      </c>
    </row>
    <row r="73" spans="1:26" ht="12.75">
      <c r="A73" s="36"/>
      <c r="B73" s="65"/>
      <c r="C73" s="1"/>
      <c r="D73" s="15"/>
      <c r="E73" s="1"/>
      <c r="G73" s="1"/>
      <c r="H73" s="1"/>
      <c r="I73" s="1"/>
      <c r="J73" s="1"/>
      <c r="K73" s="1"/>
      <c r="L73" s="1"/>
      <c r="M73" s="1"/>
      <c r="N73" s="1"/>
      <c r="O73" s="1"/>
      <c r="Q73" s="4"/>
      <c r="S73" s="4"/>
      <c r="T73" s="4"/>
      <c r="V73" s="4"/>
      <c r="W73" s="4"/>
      <c r="X73" s="4"/>
      <c r="Z73" s="4"/>
    </row>
    <row r="74" spans="1:26" s="5" customFormat="1" ht="12.75">
      <c r="A74" s="36"/>
      <c r="B74" s="65" t="s">
        <v>100</v>
      </c>
      <c r="C74" s="9" t="str">
        <f>T($C$9)</f>
        <v>TV Unterhaugstett 1</v>
      </c>
      <c r="D74" s="15" t="s">
        <v>18</v>
      </c>
      <c r="E74" s="9" t="str">
        <f>T($C$12)</f>
        <v>TSV Calw</v>
      </c>
      <c r="G74" s="9"/>
      <c r="H74" s="9"/>
      <c r="I74" s="9"/>
      <c r="J74" s="9"/>
      <c r="K74" s="9"/>
      <c r="L74" s="9"/>
      <c r="M74" s="9"/>
      <c r="N74" s="9"/>
      <c r="O74" s="9" t="str">
        <f>T($C$10)</f>
        <v>TV Unterhaugstett 2</v>
      </c>
      <c r="P74" s="4"/>
      <c r="Q74" s="4" t="s">
        <v>5</v>
      </c>
      <c r="R74" s="4"/>
      <c r="S74" s="4"/>
      <c r="T74" s="4"/>
      <c r="U74" s="4" t="s">
        <v>5</v>
      </c>
      <c r="V74" s="4"/>
      <c r="W74" s="4"/>
      <c r="X74" s="4">
        <f>IF(P74="","",IF(P74=R74,"1",IF(P74&gt;R74,"2","0")))</f>
      </c>
      <c r="Y74" s="4" t="s">
        <v>5</v>
      </c>
      <c r="Z74" s="4">
        <f>IF(R74="","",IF(P74=R74,"1",IF(P74&lt;R74,"2","0")))</f>
      </c>
    </row>
    <row r="76" spans="1:26" s="5" customFormat="1" ht="12.75">
      <c r="A76" s="36"/>
      <c r="B76" s="65"/>
      <c r="C76" s="9"/>
      <c r="D76" s="15"/>
      <c r="E76" s="9"/>
      <c r="F76" s="9"/>
      <c r="G76" s="9"/>
      <c r="H76" s="9"/>
      <c r="I76" s="9"/>
      <c r="J76" s="9"/>
      <c r="K76" s="9"/>
      <c r="L76" s="9"/>
      <c r="M76" s="9"/>
      <c r="N76" s="9"/>
      <c r="O76" s="9"/>
      <c r="P76" s="4"/>
      <c r="Q76" s="4"/>
      <c r="R76" s="4"/>
      <c r="S76" s="4"/>
      <c r="T76" s="4"/>
      <c r="U76" s="2"/>
      <c r="V76" s="4"/>
      <c r="W76" s="4"/>
      <c r="X76" s="4"/>
      <c r="Y76" s="2"/>
      <c r="Z76" s="4"/>
    </row>
    <row r="77" spans="1:29" s="5" customFormat="1" ht="13.5" thickBot="1">
      <c r="A77" s="36" t="s">
        <v>19</v>
      </c>
      <c r="B77" s="65"/>
      <c r="C77" s="9"/>
      <c r="D77" s="15"/>
      <c r="E77" s="9"/>
      <c r="F77" s="9"/>
      <c r="G77" s="9"/>
      <c r="H77" s="9"/>
      <c r="I77" s="9"/>
      <c r="J77" s="9"/>
      <c r="K77" s="9"/>
      <c r="L77" s="9"/>
      <c r="M77" s="9"/>
      <c r="N77" s="9"/>
      <c r="O77" s="9"/>
      <c r="P77" s="4"/>
      <c r="Q77" s="4" t="s">
        <v>13</v>
      </c>
      <c r="R77" s="4"/>
      <c r="S77" s="4"/>
      <c r="T77" s="4"/>
      <c r="U77" s="2" t="s">
        <v>4</v>
      </c>
      <c r="V77" s="4"/>
      <c r="W77" s="4"/>
      <c r="X77" s="4"/>
      <c r="Y77" s="2"/>
      <c r="Z77" s="4"/>
      <c r="AA77" s="4"/>
      <c r="AB77" s="2"/>
      <c r="AC77" s="4"/>
    </row>
    <row r="78" spans="1:29" ht="12.75">
      <c r="A78" s="2"/>
      <c r="C78" t="str">
        <f>T($C$9)</f>
        <v>TV Unterhaugstett 1</v>
      </c>
      <c r="E78" s="249"/>
      <c r="F78" s="250"/>
      <c r="G78" s="250"/>
      <c r="H78" s="250"/>
      <c r="I78" s="251"/>
      <c r="J78" s="230"/>
      <c r="K78" s="231"/>
      <c r="L78" s="231"/>
      <c r="M78" s="231"/>
      <c r="N78" s="232"/>
      <c r="P78" s="2">
        <f>SUM(P18+P22+R27+R33+R39+R53+R57+P62+P68+P74)</f>
        <v>0</v>
      </c>
      <c r="Q78" s="2" t="s">
        <v>5</v>
      </c>
      <c r="R78" s="2">
        <f>SUM(R18+R22+P27+P33+P39+P53+P57+R62+R68+R74)</f>
        <v>0</v>
      </c>
      <c r="T78" s="2">
        <f>SUM(T18+T22+V27+V33+V39+V53+V57+T62+T68+T74)</f>
        <v>0</v>
      </c>
      <c r="U78" s="2" t="s">
        <v>5</v>
      </c>
      <c r="V78" s="2">
        <f>SUM(V18+V22+T27+T33+T39+T53+T57+V62+V68+V74)</f>
        <v>0</v>
      </c>
      <c r="AA78" s="2"/>
      <c r="AB78" s="2"/>
      <c r="AC78" s="2"/>
    </row>
    <row r="79" spans="1:29" ht="12.75">
      <c r="A79" s="36"/>
      <c r="B79" s="65"/>
      <c r="C79" s="1" t="str">
        <f>T($C$10)</f>
        <v>TV Unterhaugstett 2</v>
      </c>
      <c r="D79" s="40"/>
      <c r="E79" s="252"/>
      <c r="F79" s="253"/>
      <c r="G79" s="253"/>
      <c r="H79" s="253"/>
      <c r="I79" s="254"/>
      <c r="J79" s="233"/>
      <c r="K79" s="234"/>
      <c r="L79" s="234"/>
      <c r="M79" s="235"/>
      <c r="N79" s="236"/>
      <c r="O79" s="1"/>
      <c r="P79" s="2">
        <f>SUM(R18+P25+P28+R34+P37+P53+R60+R63+P69+R72)</f>
        <v>0</v>
      </c>
      <c r="Q79" s="4" t="s">
        <v>5</v>
      </c>
      <c r="R79" s="2">
        <f>SUM(P18+R25+R28+P34+R37+R53+P60+P63+R69+P72)</f>
        <v>0</v>
      </c>
      <c r="S79" s="14"/>
      <c r="T79" s="2">
        <f>SUM(V18+T25+T28+V34+T37+T53+V60+V63+T69+V72)</f>
        <v>0</v>
      </c>
      <c r="U79" s="4" t="s">
        <v>5</v>
      </c>
      <c r="V79" s="2">
        <f>SUM(T18+V25+V28+T34+V37+V53+T60+T63+V69+T72)</f>
        <v>0</v>
      </c>
      <c r="W79" s="14"/>
      <c r="Y79" s="4"/>
      <c r="AA79" s="2"/>
      <c r="AB79" s="4"/>
      <c r="AC79" s="2"/>
    </row>
    <row r="80" spans="1:29" s="5" customFormat="1" ht="12.75">
      <c r="A80" s="36"/>
      <c r="B80" s="65"/>
      <c r="C80" s="9" t="str">
        <f>T($C$11)</f>
        <v>TV Unterhaugstett 3</v>
      </c>
      <c r="D80" s="15"/>
      <c r="E80" s="255"/>
      <c r="F80" s="256"/>
      <c r="G80" s="256"/>
      <c r="H80" s="256"/>
      <c r="I80" s="257"/>
      <c r="J80" s="237"/>
      <c r="K80" s="238"/>
      <c r="L80" s="238"/>
      <c r="M80" s="239"/>
      <c r="N80" s="240"/>
      <c r="O80" s="9"/>
      <c r="P80" s="4">
        <f>SUM(P19+R22+R28+P31+R36+R54+P57+P63+R66+P71)</f>
        <v>0</v>
      </c>
      <c r="Q80" s="4" t="s">
        <v>5</v>
      </c>
      <c r="R80" s="4">
        <f>SUM(R19+P22+P28+R31+P36+P54+R57+R63+P66+R71)</f>
        <v>0</v>
      </c>
      <c r="S80" s="4"/>
      <c r="T80" s="4">
        <f>SUM(T19+V22+V28+T31+V36+V54+T57+T63+V66+T71)</f>
        <v>0</v>
      </c>
      <c r="U80" s="4" t="s">
        <v>5</v>
      </c>
      <c r="V80" s="4">
        <f>SUM(V19+T22+T28+V31+T36+T54+V57+V63+T66+V71)</f>
        <v>0</v>
      </c>
      <c r="W80" s="4"/>
      <c r="X80" s="4"/>
      <c r="Y80" s="4"/>
      <c r="Z80" s="4"/>
      <c r="AA80" s="4"/>
      <c r="AB80" s="4"/>
      <c r="AC80" s="4"/>
    </row>
    <row r="81" spans="1:29" ht="12.75">
      <c r="A81" s="36"/>
      <c r="B81" s="65"/>
      <c r="C81" s="1" t="str">
        <f>T($C$12)</f>
        <v>TSV Calw</v>
      </c>
      <c r="D81" s="40"/>
      <c r="E81" s="252"/>
      <c r="F81" s="253"/>
      <c r="G81" s="253"/>
      <c r="H81" s="253"/>
      <c r="I81" s="254"/>
      <c r="J81" s="233"/>
      <c r="K81" s="235"/>
      <c r="L81" s="234"/>
      <c r="M81" s="234"/>
      <c r="N81" s="236"/>
      <c r="O81" s="1"/>
      <c r="P81" s="2">
        <f>SUM(R19+R24+P30+P34+P39+P54+P59+R65+R69+R74)</f>
        <v>0</v>
      </c>
      <c r="Q81" s="4" t="s">
        <v>5</v>
      </c>
      <c r="R81" s="2">
        <f>SUM(P19+P24+R30+R34+R39+R54+R59+P65+P69+P74)</f>
        <v>0</v>
      </c>
      <c r="S81" s="4"/>
      <c r="T81" s="2">
        <f>SUM(V19+V24+T30+T34+T39+T54+T59+V65+V69+V74)</f>
        <v>0</v>
      </c>
      <c r="U81" s="4" t="s">
        <v>5</v>
      </c>
      <c r="V81" s="2">
        <f>SUM(T19+T24+V30+V34+V39+V54+V59+T65+T69+T74)</f>
        <v>0</v>
      </c>
      <c r="W81" s="4"/>
      <c r="Y81" s="4"/>
      <c r="AA81" s="2"/>
      <c r="AB81" s="4"/>
      <c r="AC81" s="2"/>
    </row>
    <row r="82" spans="1:29" ht="12.75">
      <c r="A82" s="36"/>
      <c r="B82" s="65"/>
      <c r="C82" t="str">
        <f>T($C$13)</f>
        <v>TSV Dennach</v>
      </c>
      <c r="E82" s="258"/>
      <c r="F82" s="259"/>
      <c r="G82" s="259"/>
      <c r="H82" s="259"/>
      <c r="I82" s="260"/>
      <c r="J82" s="241"/>
      <c r="K82" s="242"/>
      <c r="L82" s="242"/>
      <c r="M82" s="243"/>
      <c r="N82" s="244"/>
      <c r="P82" s="2">
        <f>SUM(P21+R25+R30+P33+P36+R56+P60+P65+R68+R71)</f>
        <v>0</v>
      </c>
      <c r="Q82" s="2" t="s">
        <v>5</v>
      </c>
      <c r="R82" s="2">
        <f>SUM(R21+P25+P30+R33+R36+P56+R60+R65+P68+P71)</f>
        <v>0</v>
      </c>
      <c r="T82" s="2">
        <f>SUM(T21+V25+V30+T33+T36+V56+T60+T65+V68+V71)</f>
        <v>0</v>
      </c>
      <c r="U82" s="2" t="s">
        <v>5</v>
      </c>
      <c r="V82" s="2">
        <f>SUM(V21+T25+T30+V33+V36+T56+V60+V65+T68+T71)</f>
        <v>0</v>
      </c>
      <c r="AA82" s="2"/>
      <c r="AB82" s="2"/>
      <c r="AC82" s="2"/>
    </row>
    <row r="83" spans="1:27" s="4" customFormat="1" ht="13.5" thickBot="1">
      <c r="A83" s="36"/>
      <c r="B83" s="65"/>
      <c r="C83" s="9" t="str">
        <f>T($C$14)</f>
        <v>SC Neubulach</v>
      </c>
      <c r="D83" s="15"/>
      <c r="E83" s="261"/>
      <c r="F83" s="262"/>
      <c r="G83" s="262"/>
      <c r="H83" s="262"/>
      <c r="I83" s="263"/>
      <c r="J83" s="245"/>
      <c r="K83" s="246"/>
      <c r="L83" s="246"/>
      <c r="M83" s="247"/>
      <c r="N83" s="248"/>
      <c r="O83" s="9"/>
      <c r="P83" s="4">
        <f>SUM(R21+P24+P27+R31+R37+P56+R59+R62+P66+P72)</f>
        <v>0</v>
      </c>
      <c r="Q83" s="4" t="s">
        <v>5</v>
      </c>
      <c r="R83" s="4">
        <f>SUM(P21+R24+R27+P31+P37+R56+P59+P62+R66+R72)</f>
        <v>0</v>
      </c>
      <c r="T83" s="4">
        <f>SUM(V21+T24+T27+V31+V37+T56+V59+V62+T66+T72)</f>
        <v>0</v>
      </c>
      <c r="U83" s="4" t="s">
        <v>5</v>
      </c>
      <c r="V83" s="4">
        <f>SUM(T21+V24+V27+T31+T37+V56+T59+T62+V66+V72)</f>
        <v>0</v>
      </c>
      <c r="AA83" s="223"/>
    </row>
    <row r="84" spans="1:26" s="3" customFormat="1" ht="12.75">
      <c r="A84" s="36"/>
      <c r="B84" s="65"/>
      <c r="C84" s="9"/>
      <c r="D84" s="15"/>
      <c r="E84" s="9"/>
      <c r="F84" s="9"/>
      <c r="G84" s="9"/>
      <c r="H84" s="9"/>
      <c r="I84" s="9"/>
      <c r="J84" s="9"/>
      <c r="K84" s="9"/>
      <c r="L84" s="9"/>
      <c r="M84" s="9"/>
      <c r="N84" s="9"/>
      <c r="O84" s="9"/>
      <c r="P84" s="14"/>
      <c r="Q84" s="4"/>
      <c r="R84" s="14"/>
      <c r="S84" s="4"/>
      <c r="T84" s="4"/>
      <c r="U84" s="4"/>
      <c r="V84" s="4"/>
      <c r="W84" s="4"/>
      <c r="X84" s="4"/>
      <c r="Y84" s="4"/>
      <c r="Z84" s="4"/>
    </row>
    <row r="85" spans="1:26" ht="12.75">
      <c r="A85" s="36"/>
      <c r="B85" s="65"/>
      <c r="C85" s="1"/>
      <c r="D85" s="40"/>
      <c r="E85" s="1"/>
      <c r="F85" s="1"/>
      <c r="G85" s="1"/>
      <c r="H85" s="1"/>
      <c r="I85" s="1"/>
      <c r="J85" s="1"/>
      <c r="K85" s="1"/>
      <c r="L85" s="1"/>
      <c r="M85" s="1"/>
      <c r="N85" s="1"/>
      <c r="O85" s="1"/>
      <c r="Q85" s="4"/>
      <c r="T85" s="4"/>
      <c r="V85" s="4"/>
      <c r="X85" s="4"/>
      <c r="Z85" s="4"/>
    </row>
    <row r="87" spans="1:26" ht="12.75">
      <c r="A87" s="36"/>
      <c r="B87" s="65"/>
      <c r="C87" s="1"/>
      <c r="D87" s="40"/>
      <c r="E87" s="1"/>
      <c r="F87" s="1"/>
      <c r="G87" s="1"/>
      <c r="H87" s="1"/>
      <c r="I87" s="1"/>
      <c r="J87" s="1"/>
      <c r="K87" s="1"/>
      <c r="L87" s="1"/>
      <c r="M87" s="1"/>
      <c r="N87" s="1"/>
      <c r="O87" s="1"/>
      <c r="Q87" s="4"/>
      <c r="S87" s="14"/>
      <c r="T87" s="4"/>
      <c r="V87" s="4"/>
      <c r="W87" s="14"/>
      <c r="X87" s="4"/>
      <c r="Z87" s="4"/>
    </row>
    <row r="88" spans="1:26" ht="12.75">
      <c r="A88" s="36"/>
      <c r="B88" s="65"/>
      <c r="C88" s="1"/>
      <c r="D88" s="40"/>
      <c r="E88" s="1"/>
      <c r="F88" s="1"/>
      <c r="G88" s="1"/>
      <c r="H88" s="1"/>
      <c r="I88" s="1"/>
      <c r="J88" s="1"/>
      <c r="K88" s="1"/>
      <c r="L88" s="1"/>
      <c r="M88" s="1"/>
      <c r="N88" s="1"/>
      <c r="O88" s="1"/>
      <c r="Q88" s="4"/>
      <c r="S88" s="4"/>
      <c r="T88" s="4"/>
      <c r="V88" s="4"/>
      <c r="W88" s="4"/>
      <c r="X88" s="4"/>
      <c r="Z88" s="4"/>
    </row>
    <row r="89" spans="1:26" s="5" customFormat="1" ht="12.75">
      <c r="A89" s="36"/>
      <c r="B89" s="65"/>
      <c r="C89" s="9"/>
      <c r="D89" s="15"/>
      <c r="E89" s="9"/>
      <c r="F89" s="9"/>
      <c r="G89" s="9"/>
      <c r="H89" s="9"/>
      <c r="I89" s="9"/>
      <c r="J89" s="9"/>
      <c r="K89" s="9"/>
      <c r="L89" s="9"/>
      <c r="M89" s="9"/>
      <c r="N89" s="9"/>
      <c r="O89" s="9"/>
      <c r="P89" s="4"/>
      <c r="Q89" s="4"/>
      <c r="R89" s="4"/>
      <c r="S89" s="4"/>
      <c r="T89" s="4"/>
      <c r="U89" s="2"/>
      <c r="V89" s="4"/>
      <c r="W89" s="4"/>
      <c r="X89" s="4"/>
      <c r="Y89" s="2"/>
      <c r="Z89" s="4"/>
    </row>
    <row r="91" spans="1:26" ht="12.75">
      <c r="A91" s="36"/>
      <c r="B91" s="65"/>
      <c r="C91" s="1"/>
      <c r="D91" s="40"/>
      <c r="E91" s="1"/>
      <c r="F91" s="1"/>
      <c r="G91" s="1"/>
      <c r="H91" s="1"/>
      <c r="I91" s="1"/>
      <c r="J91" s="1"/>
      <c r="K91" s="1"/>
      <c r="L91" s="1"/>
      <c r="M91" s="1"/>
      <c r="N91" s="1"/>
      <c r="O91" s="1"/>
      <c r="S91" s="14"/>
      <c r="T91" s="4"/>
      <c r="V91" s="4"/>
      <c r="W91" s="14"/>
      <c r="X91" s="4"/>
      <c r="Z91" s="4"/>
    </row>
    <row r="93" spans="1:26" ht="12.75">
      <c r="A93" s="36"/>
      <c r="B93" s="65"/>
      <c r="C93" s="1"/>
      <c r="D93" s="40"/>
      <c r="E93" s="1"/>
      <c r="F93" s="1"/>
      <c r="G93" s="1"/>
      <c r="H93" s="1"/>
      <c r="I93" s="1"/>
      <c r="J93" s="1"/>
      <c r="K93" s="1"/>
      <c r="L93" s="1"/>
      <c r="M93" s="1"/>
      <c r="N93" s="1"/>
      <c r="O93" s="1"/>
      <c r="S93" s="14"/>
      <c r="T93" s="14"/>
      <c r="U93" s="14"/>
      <c r="V93" s="14"/>
      <c r="W93" s="14"/>
      <c r="X93" s="14"/>
      <c r="Y93" s="14"/>
      <c r="Z93" s="14"/>
    </row>
    <row r="94" spans="1:26" s="7" customFormat="1" ht="12.75">
      <c r="A94" s="34"/>
      <c r="B94" s="39"/>
      <c r="D94" s="38"/>
      <c r="P94" s="14"/>
      <c r="Q94" s="14"/>
      <c r="R94" s="14"/>
      <c r="S94" s="14"/>
      <c r="T94" s="14"/>
      <c r="U94" s="14"/>
      <c r="V94" s="14"/>
      <c r="W94" s="14"/>
      <c r="X94" s="14"/>
      <c r="Y94" s="14"/>
      <c r="Z94" s="14"/>
    </row>
    <row r="95" spans="1:26" s="7" customFormat="1" ht="12.75">
      <c r="A95" s="34"/>
      <c r="B95" s="39"/>
      <c r="D95" s="38"/>
      <c r="P95" s="14"/>
      <c r="Q95" s="14"/>
      <c r="R95" s="14"/>
      <c r="S95" s="14"/>
      <c r="T95" s="14"/>
      <c r="U95" s="14"/>
      <c r="V95" s="14"/>
      <c r="W95" s="14"/>
      <c r="X95" s="14"/>
      <c r="Y95" s="14"/>
      <c r="Z95" s="14"/>
    </row>
    <row r="96" spans="1:26" s="7" customFormat="1" ht="12.75">
      <c r="A96" s="34"/>
      <c r="B96" s="39"/>
      <c r="D96" s="38"/>
      <c r="P96" s="14"/>
      <c r="Q96" s="14"/>
      <c r="R96" s="14"/>
      <c r="S96" s="14"/>
      <c r="T96" s="14"/>
      <c r="U96" s="14"/>
      <c r="V96" s="14"/>
      <c r="W96" s="14"/>
      <c r="X96" s="14"/>
      <c r="Y96" s="14"/>
      <c r="Z96" s="14"/>
    </row>
    <row r="97" spans="1:26" s="7" customFormat="1" ht="12.75">
      <c r="A97" s="34"/>
      <c r="B97" s="39"/>
      <c r="D97" s="38"/>
      <c r="P97" s="14"/>
      <c r="Q97" s="14"/>
      <c r="R97" s="14"/>
      <c r="S97" s="14"/>
      <c r="T97" s="14"/>
      <c r="U97" s="14"/>
      <c r="V97" s="14"/>
      <c r="W97" s="14"/>
      <c r="X97" s="14"/>
      <c r="Y97" s="14"/>
      <c r="Z97" s="14"/>
    </row>
    <row r="98" spans="1:26" s="7" customFormat="1" ht="12.75">
      <c r="A98" s="34"/>
      <c r="B98" s="39"/>
      <c r="D98" s="38"/>
      <c r="P98" s="14"/>
      <c r="Q98" s="14"/>
      <c r="R98" s="14"/>
      <c r="S98" s="14"/>
      <c r="T98" s="14"/>
      <c r="U98" s="14"/>
      <c r="V98" s="14"/>
      <c r="W98" s="14"/>
      <c r="X98" s="14"/>
      <c r="Y98" s="14"/>
      <c r="Z98" s="14"/>
    </row>
    <row r="99" spans="1:26" s="7" customFormat="1" ht="12.75">
      <c r="A99" s="34"/>
      <c r="B99" s="39"/>
      <c r="D99" s="38"/>
      <c r="P99" s="14"/>
      <c r="Q99" s="14"/>
      <c r="R99" s="14"/>
      <c r="S99" s="14"/>
      <c r="T99" s="14"/>
      <c r="U99" s="14"/>
      <c r="V99" s="14"/>
      <c r="W99" s="14"/>
      <c r="X99" s="14"/>
      <c r="Y99" s="14"/>
      <c r="Z99" s="14"/>
    </row>
    <row r="100" spans="1:26" s="7" customFormat="1" ht="12.75">
      <c r="A100" s="34"/>
      <c r="B100" s="39"/>
      <c r="D100" s="38"/>
      <c r="P100" s="14"/>
      <c r="Q100" s="14"/>
      <c r="R100" s="14"/>
      <c r="S100" s="14"/>
      <c r="T100" s="14"/>
      <c r="U100" s="14"/>
      <c r="V100" s="14"/>
      <c r="W100" s="14"/>
      <c r="X100" s="14"/>
      <c r="Y100" s="14"/>
      <c r="Z100" s="14"/>
    </row>
    <row r="101" spans="1:26" s="7" customFormat="1" ht="12.75">
      <c r="A101" s="34"/>
      <c r="B101" s="39"/>
      <c r="D101" s="38"/>
      <c r="P101" s="14"/>
      <c r="Q101" s="14"/>
      <c r="R101" s="14"/>
      <c r="S101" s="4"/>
      <c r="T101" s="4"/>
      <c r="U101" s="2"/>
      <c r="V101" s="4"/>
      <c r="W101" s="4"/>
      <c r="X101" s="4"/>
      <c r="Y101" s="2"/>
      <c r="Z101" s="4"/>
    </row>
    <row r="102" spans="1:26" s="7" customFormat="1" ht="12.75">
      <c r="A102" s="34"/>
      <c r="B102" s="39"/>
      <c r="D102" s="38"/>
      <c r="P102" s="14"/>
      <c r="Q102" s="14"/>
      <c r="R102" s="14"/>
      <c r="S102" s="4"/>
      <c r="T102" s="4"/>
      <c r="U102" s="2"/>
      <c r="V102" s="4"/>
      <c r="W102" s="4"/>
      <c r="X102" s="4"/>
      <c r="Y102" s="2"/>
      <c r="Z102" s="4"/>
    </row>
    <row r="103" spans="1:26" s="7" customFormat="1" ht="12.75">
      <c r="A103" s="34"/>
      <c r="B103" s="39"/>
      <c r="D103" s="38"/>
      <c r="P103" s="14"/>
      <c r="Q103" s="14"/>
      <c r="R103" s="14"/>
      <c r="S103" s="4"/>
      <c r="T103" s="4"/>
      <c r="U103" s="2"/>
      <c r="V103" s="4"/>
      <c r="W103" s="4"/>
      <c r="X103" s="4"/>
      <c r="Y103" s="2"/>
      <c r="Z103" s="4"/>
    </row>
  </sheetData>
  <sheetProtection/>
  <mergeCells count="6">
    <mergeCell ref="C42:N42"/>
    <mergeCell ref="C43:N43"/>
    <mergeCell ref="C46:N46"/>
    <mergeCell ref="C1:N1"/>
    <mergeCell ref="C2:N2"/>
    <mergeCell ref="C5:N5"/>
  </mergeCells>
  <printOptions/>
  <pageMargins left="0.35433070866141736" right="0.15748031496062992" top="0.35" bottom="0.2362204724409449" header="0.17" footer="0.18"/>
  <pageSetup horizontalDpi="600" verticalDpi="600" orientation="portrait" paperSize="9" scale="75" r:id="rId1"/>
  <headerFooter alignWithMargins="0">
    <oddHeader>&amp;C&amp;"Arial,Fett"&amp;14U12 - STB-Feldsaison 2016</oddHeader>
  </headerFooter>
</worksheet>
</file>

<file path=xl/worksheets/sheet6.xml><?xml version="1.0" encoding="utf-8"?>
<worksheet xmlns="http://schemas.openxmlformats.org/spreadsheetml/2006/main" xmlns:r="http://schemas.openxmlformats.org/officeDocument/2006/relationships">
  <sheetPr>
    <tabColor indexed="11"/>
  </sheetPr>
  <dimension ref="A1:AG84"/>
  <sheetViews>
    <sheetView zoomScalePageLayoutView="0" workbookViewId="0" topLeftCell="A1">
      <selection activeCell="W24" sqref="W24"/>
    </sheetView>
  </sheetViews>
  <sheetFormatPr defaultColWidth="11.421875" defaultRowHeight="12.75"/>
  <cols>
    <col min="1" max="1" width="16.7109375" style="0" bestFit="1" customWidth="1"/>
    <col min="2" max="2" width="5.7109375" style="0" customWidth="1"/>
    <col min="3" max="3" width="18.7109375" style="0" customWidth="1"/>
    <col min="4" max="4" width="2.28125" style="16" customWidth="1"/>
    <col min="5" max="14" width="2.28125" style="0" customWidth="1"/>
    <col min="15" max="15" width="18.8515625" style="0" customWidth="1"/>
    <col min="16" max="16" width="4.00390625" style="2" customWidth="1"/>
    <col min="17" max="17" width="1.421875" style="2" customWidth="1"/>
    <col min="18" max="18" width="4.00390625" style="2" customWidth="1"/>
    <col min="19" max="19" width="1.7109375" style="2" hidden="1" customWidth="1"/>
    <col min="20" max="20" width="4.00390625" style="2" hidden="1" customWidth="1"/>
    <col min="21" max="21" width="1.421875" style="2" hidden="1" customWidth="1"/>
    <col min="22" max="22" width="4.00390625" style="2" hidden="1" customWidth="1"/>
    <col min="23" max="23" width="1.7109375" style="2" customWidth="1"/>
    <col min="24" max="24" width="4.140625" style="2" customWidth="1"/>
    <col min="25" max="25" width="0.85546875" style="2" customWidth="1"/>
    <col min="26" max="26" width="4.140625" style="2" customWidth="1"/>
  </cols>
  <sheetData>
    <row r="1" spans="1:26" s="7" customFormat="1" ht="12.75">
      <c r="A1" s="34" t="s">
        <v>7</v>
      </c>
      <c r="B1" s="34"/>
      <c r="C1" s="355">
        <f>Spielplan!$I$12</f>
        <v>42868</v>
      </c>
      <c r="D1" s="356"/>
      <c r="E1" s="356"/>
      <c r="F1" s="356"/>
      <c r="G1" s="356"/>
      <c r="H1" s="356"/>
      <c r="I1" s="356"/>
      <c r="J1" s="356"/>
      <c r="K1" s="356"/>
      <c r="L1" s="356"/>
      <c r="M1" s="356"/>
      <c r="N1" s="356"/>
      <c r="P1" s="14"/>
      <c r="Q1" s="14"/>
      <c r="R1" s="14"/>
      <c r="S1" s="14"/>
      <c r="T1" s="14"/>
      <c r="U1" s="14"/>
      <c r="V1" s="14"/>
      <c r="W1" s="14"/>
      <c r="X1" s="14"/>
      <c r="Y1" s="14"/>
      <c r="Z1" s="14"/>
    </row>
    <row r="2" spans="1:26" s="7" customFormat="1" ht="12.75">
      <c r="A2" s="34" t="s">
        <v>109</v>
      </c>
      <c r="B2" s="34"/>
      <c r="C2" s="355" t="str">
        <f>Spielplan!$I$14</f>
        <v>TSV Kleinvillars</v>
      </c>
      <c r="D2" s="356"/>
      <c r="E2" s="356"/>
      <c r="F2" s="356"/>
      <c r="G2" s="356"/>
      <c r="H2" s="356"/>
      <c r="I2" s="356"/>
      <c r="J2" s="356"/>
      <c r="K2" s="356"/>
      <c r="L2" s="356"/>
      <c r="M2" s="356"/>
      <c r="N2" s="356"/>
      <c r="P2" s="14"/>
      <c r="Q2" s="14"/>
      <c r="R2" s="14"/>
      <c r="S2" s="14"/>
      <c r="T2" s="14"/>
      <c r="U2" s="14"/>
      <c r="V2" s="14"/>
      <c r="W2" s="14"/>
      <c r="X2" s="14"/>
      <c r="Y2" s="14"/>
      <c r="Z2" s="14"/>
    </row>
    <row r="3" spans="1:26" s="7" customFormat="1" ht="12.75">
      <c r="A3" s="34" t="s">
        <v>8</v>
      </c>
      <c r="B3" s="34"/>
      <c r="C3" s="3" t="s">
        <v>235</v>
      </c>
      <c r="D3" s="1"/>
      <c r="E3" s="1"/>
      <c r="F3" s="1"/>
      <c r="G3" s="1"/>
      <c r="H3" s="1"/>
      <c r="I3" s="1"/>
      <c r="J3" s="1"/>
      <c r="K3" s="1"/>
      <c r="L3" s="1"/>
      <c r="M3" s="1"/>
      <c r="N3" s="1"/>
      <c r="P3" s="14"/>
      <c r="Q3" s="14"/>
      <c r="R3" s="14"/>
      <c r="S3" s="14"/>
      <c r="T3" s="14"/>
      <c r="U3" s="14"/>
      <c r="V3" s="14"/>
      <c r="W3" s="14"/>
      <c r="X3" s="14"/>
      <c r="Y3" s="14"/>
      <c r="Z3" s="14"/>
    </row>
    <row r="4" spans="1:26" s="7" customFormat="1" ht="12.75">
      <c r="A4" s="34" t="s">
        <v>40</v>
      </c>
      <c r="B4" s="34"/>
      <c r="C4" s="355" t="s">
        <v>234</v>
      </c>
      <c r="D4" s="356"/>
      <c r="E4" s="356"/>
      <c r="F4" s="356"/>
      <c r="G4" s="356"/>
      <c r="H4" s="356"/>
      <c r="I4" s="356"/>
      <c r="J4" s="356"/>
      <c r="K4" s="356"/>
      <c r="L4" s="356"/>
      <c r="M4" s="356"/>
      <c r="N4" s="356"/>
      <c r="P4" s="14"/>
      <c r="Q4" s="14"/>
      <c r="R4" s="14"/>
      <c r="S4" s="14"/>
      <c r="T4" s="14"/>
      <c r="U4" s="14"/>
      <c r="V4" s="14"/>
      <c r="W4" s="14"/>
      <c r="X4" s="14"/>
      <c r="Y4" s="14"/>
      <c r="Z4" s="14"/>
    </row>
    <row r="5" spans="1:26" s="7" customFormat="1" ht="12.75">
      <c r="A5" s="34" t="s">
        <v>9</v>
      </c>
      <c r="B5" s="34"/>
      <c r="C5" s="355" t="str">
        <f>Spielplan!$I$13</f>
        <v>10 Uhr</v>
      </c>
      <c r="D5" s="356"/>
      <c r="E5" s="356"/>
      <c r="F5" s="356"/>
      <c r="G5" s="356"/>
      <c r="H5" s="356"/>
      <c r="I5" s="356"/>
      <c r="J5" s="356"/>
      <c r="K5" s="356"/>
      <c r="L5" s="356"/>
      <c r="M5" s="356"/>
      <c r="N5" s="356"/>
      <c r="P5" s="14"/>
      <c r="Q5" s="14"/>
      <c r="R5" s="14"/>
      <c r="S5" s="14"/>
      <c r="T5" s="14"/>
      <c r="U5" s="14"/>
      <c r="V5" s="14"/>
      <c r="W5" s="14"/>
      <c r="X5" s="14"/>
      <c r="Y5" s="14"/>
      <c r="Z5" s="14"/>
    </row>
    <row r="6" spans="1:26" s="7" customFormat="1" ht="12.75">
      <c r="A6" s="34" t="s">
        <v>41</v>
      </c>
      <c r="B6" s="34"/>
      <c r="C6" s="7" t="s">
        <v>126</v>
      </c>
      <c r="D6" s="38"/>
      <c r="P6" s="14"/>
      <c r="Q6" s="14"/>
      <c r="R6" s="14"/>
      <c r="S6" s="14"/>
      <c r="T6" s="14"/>
      <c r="U6" s="14"/>
      <c r="V6" s="14"/>
      <c r="W6" s="14"/>
      <c r="X6" s="14"/>
      <c r="Y6" s="14"/>
      <c r="Z6" s="14"/>
    </row>
    <row r="7" spans="1:26" s="7" customFormat="1" ht="12.75">
      <c r="A7" s="34" t="s">
        <v>42</v>
      </c>
      <c r="B7" s="34"/>
      <c r="C7" s="7" t="str">
        <f>Spielplan!$I$2</f>
        <v>Vorrunde Gruppe D</v>
      </c>
      <c r="D7" s="38"/>
      <c r="P7" s="14"/>
      <c r="Q7" s="14"/>
      <c r="R7" s="14"/>
      <c r="S7" s="14"/>
      <c r="T7" s="14"/>
      <c r="U7" s="14"/>
      <c r="V7" s="14"/>
      <c r="W7" s="14"/>
      <c r="X7" s="14"/>
      <c r="Y7" s="14"/>
      <c r="Z7" s="14"/>
    </row>
    <row r="8" spans="1:26" s="7" customFormat="1" ht="12.75">
      <c r="A8" s="34" t="s">
        <v>43</v>
      </c>
      <c r="B8" s="34"/>
      <c r="D8" s="38"/>
      <c r="P8" s="14"/>
      <c r="Q8" s="14"/>
      <c r="R8" s="14"/>
      <c r="S8" s="14"/>
      <c r="T8" s="14"/>
      <c r="U8" s="14"/>
      <c r="V8" s="14"/>
      <c r="W8" s="14"/>
      <c r="X8" s="14"/>
      <c r="Y8" s="14"/>
      <c r="Z8" s="14"/>
    </row>
    <row r="9" spans="1:26" s="7" customFormat="1" ht="12.75">
      <c r="A9" s="34" t="s">
        <v>12</v>
      </c>
      <c r="B9" s="34"/>
      <c r="C9" s="12" t="str">
        <f>Spielplan!I3</f>
        <v>SpVgg Weil der Stadt</v>
      </c>
      <c r="D9" s="38"/>
      <c r="P9" s="14"/>
      <c r="Q9" s="14"/>
      <c r="R9" s="14"/>
      <c r="S9" s="14"/>
      <c r="T9" s="14"/>
      <c r="U9" s="14"/>
      <c r="V9" s="14"/>
      <c r="W9" s="14"/>
      <c r="X9" s="14"/>
      <c r="Y9" s="14"/>
      <c r="Z9" s="14"/>
    </row>
    <row r="10" spans="1:26" s="7" customFormat="1" ht="12.75">
      <c r="A10" s="34"/>
      <c r="B10" s="34"/>
      <c r="C10" s="12" t="str">
        <f>Spielplan!I4</f>
        <v>TG Biberach</v>
      </c>
      <c r="D10" s="38"/>
      <c r="P10" s="14"/>
      <c r="Q10" s="14"/>
      <c r="R10" s="14"/>
      <c r="S10" s="14"/>
      <c r="T10" s="14"/>
      <c r="U10" s="14"/>
      <c r="V10" s="14"/>
      <c r="W10" s="14"/>
      <c r="X10" s="14"/>
      <c r="Y10" s="14"/>
      <c r="Z10" s="14"/>
    </row>
    <row r="11" spans="1:26" s="7" customFormat="1" ht="12.75">
      <c r="A11" s="34"/>
      <c r="B11" s="34"/>
      <c r="C11" s="12" t="str">
        <f>Spielplan!I5</f>
        <v>TSV Kleinvillars</v>
      </c>
      <c r="D11" s="38"/>
      <c r="P11" s="14"/>
      <c r="Q11" s="14"/>
      <c r="R11" s="14"/>
      <c r="S11" s="14"/>
      <c r="T11" s="14"/>
      <c r="U11" s="14"/>
      <c r="V11" s="14"/>
      <c r="W11" s="14"/>
      <c r="X11" s="14"/>
      <c r="Y11" s="14"/>
      <c r="Z11" s="14"/>
    </row>
    <row r="12" spans="1:26" s="7" customFormat="1" ht="12.75">
      <c r="A12" s="34"/>
      <c r="B12" s="34"/>
      <c r="C12" s="12" t="str">
        <f>Spielplan!I6</f>
        <v>TV Waldrennach</v>
      </c>
      <c r="D12" s="38"/>
      <c r="P12" s="14"/>
      <c r="Q12" s="14"/>
      <c r="R12" s="14"/>
      <c r="S12" s="4"/>
      <c r="T12" s="14"/>
      <c r="U12" s="14"/>
      <c r="V12" s="14"/>
      <c r="W12" s="4"/>
      <c r="X12" s="4"/>
      <c r="Y12" s="2"/>
      <c r="Z12" s="4"/>
    </row>
    <row r="13" spans="1:26" s="7" customFormat="1" ht="12.75">
      <c r="A13" s="34"/>
      <c r="B13" s="34"/>
      <c r="C13" s="12" t="str">
        <f>Spielplan!I7</f>
        <v>NLV Vaihingen</v>
      </c>
      <c r="D13" s="38"/>
      <c r="P13" s="14"/>
      <c r="Q13" s="14"/>
      <c r="R13" s="14"/>
      <c r="S13" s="4"/>
      <c r="T13" s="14"/>
      <c r="U13" s="14"/>
      <c r="V13" s="14"/>
      <c r="W13" s="4"/>
      <c r="X13" s="4"/>
      <c r="Y13" s="2"/>
      <c r="Z13" s="4"/>
    </row>
    <row r="14" spans="1:26" s="3" customFormat="1" ht="12.75">
      <c r="A14" s="353" t="s">
        <v>227</v>
      </c>
      <c r="B14" s="36"/>
      <c r="C14" s="9"/>
      <c r="D14" s="39"/>
      <c r="E14" s="14"/>
      <c r="F14" s="14"/>
      <c r="G14" s="14"/>
      <c r="H14" s="14"/>
      <c r="I14" s="14"/>
      <c r="J14" s="14"/>
      <c r="K14" s="14"/>
      <c r="L14" s="14"/>
      <c r="M14" s="14"/>
      <c r="N14" s="14"/>
      <c r="O14" s="14"/>
      <c r="P14" s="14"/>
      <c r="Q14" s="14"/>
      <c r="R14" s="14"/>
      <c r="S14" s="4"/>
      <c r="T14" s="14"/>
      <c r="U14" s="14"/>
      <c r="V14" s="14"/>
      <c r="W14" s="4"/>
      <c r="X14" s="4"/>
      <c r="Y14" s="2"/>
      <c r="Z14" s="4"/>
    </row>
    <row r="15" spans="1:30" s="3" customFormat="1" ht="12.75">
      <c r="A15" s="37" t="s">
        <v>0</v>
      </c>
      <c r="B15" s="37" t="s">
        <v>99</v>
      </c>
      <c r="C15" s="14" t="s">
        <v>1</v>
      </c>
      <c r="D15" s="39"/>
      <c r="E15" s="7" t="s">
        <v>2</v>
      </c>
      <c r="F15" s="14"/>
      <c r="G15" s="14"/>
      <c r="H15" s="14"/>
      <c r="I15" s="14"/>
      <c r="J15" s="14"/>
      <c r="K15" s="14"/>
      <c r="L15" s="14"/>
      <c r="M15" s="14"/>
      <c r="N15" s="14"/>
      <c r="O15" s="14" t="s">
        <v>3</v>
      </c>
      <c r="P15" s="2"/>
      <c r="Q15" s="14" t="s">
        <v>124</v>
      </c>
      <c r="R15" s="14"/>
      <c r="S15" s="4"/>
      <c r="T15" s="2"/>
      <c r="U15" s="14" t="s">
        <v>125</v>
      </c>
      <c r="V15" s="14"/>
      <c r="W15" s="4"/>
      <c r="X15" s="14"/>
      <c r="Y15" s="14" t="s">
        <v>125</v>
      </c>
      <c r="Z15" s="14"/>
      <c r="AA15" s="4"/>
      <c r="AB15" s="14"/>
      <c r="AC15" s="14" t="s">
        <v>4</v>
      </c>
      <c r="AD15" s="14"/>
    </row>
    <row r="16" spans="1:30" s="3" customFormat="1" ht="12.75">
      <c r="A16" s="36"/>
      <c r="B16" s="36"/>
      <c r="C16" s="14"/>
      <c r="D16" s="39"/>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row>
    <row r="17" spans="1:30" s="5" customFormat="1" ht="12.75">
      <c r="A17" s="36" t="str">
        <f>T(C5)</f>
        <v>10 Uhr</v>
      </c>
      <c r="B17" s="65">
        <v>1</v>
      </c>
      <c r="C17" s="9" t="str">
        <f>T($C$9)</f>
        <v>SpVgg Weil der Stadt</v>
      </c>
      <c r="D17" s="15" t="s">
        <v>18</v>
      </c>
      <c r="E17" s="9" t="str">
        <f>T($C$10)</f>
        <v>TG Biberach</v>
      </c>
      <c r="F17" s="9"/>
      <c r="G17" s="9"/>
      <c r="H17" s="9"/>
      <c r="I17" s="9"/>
      <c r="J17" s="9"/>
      <c r="K17" s="9"/>
      <c r="L17" s="9"/>
      <c r="M17" s="9"/>
      <c r="N17" s="9"/>
      <c r="O17" s="9" t="str">
        <f>T($C$13)</f>
        <v>NLV Vaihingen</v>
      </c>
      <c r="P17" s="4"/>
      <c r="Q17" s="4" t="s">
        <v>5</v>
      </c>
      <c r="R17" s="4"/>
      <c r="S17" s="4"/>
      <c r="T17" s="4"/>
      <c r="U17" s="4" t="s">
        <v>5</v>
      </c>
      <c r="V17" s="4"/>
      <c r="W17" s="4"/>
      <c r="X17" s="4">
        <f>IF(P17="","",IF(P17=R17,"1",IF(P17&gt;R17,"2","0")))</f>
      </c>
      <c r="Y17" s="2" t="s">
        <v>5</v>
      </c>
      <c r="Z17" s="4">
        <f>IF(R17="","",IF(P17=R17,"1",IF(P17&lt;R17,"2","0")))</f>
      </c>
      <c r="AA17" s="4"/>
      <c r="AB17" s="4">
        <f>IF(T17="","",IF(T17=V17,"1",IF(T17&gt;V17,"2","0")))</f>
      </c>
      <c r="AC17" s="2" t="s">
        <v>5</v>
      </c>
      <c r="AD17" s="4">
        <f>IF(V17="","",IF(T17=V17,"1",IF(T17&lt;V17,"2","0")))</f>
      </c>
    </row>
    <row r="18" spans="1:30" s="5" customFormat="1" ht="12.75">
      <c r="A18" s="36"/>
      <c r="B18" s="65">
        <v>2</v>
      </c>
      <c r="C18" s="9" t="str">
        <f>T($C$11)</f>
        <v>TSV Kleinvillars</v>
      </c>
      <c r="D18" s="15" t="s">
        <v>18</v>
      </c>
      <c r="E18" s="9" t="str">
        <f>T($C$12)</f>
        <v>TV Waldrennach</v>
      </c>
      <c r="F18" s="9"/>
      <c r="G18" s="9"/>
      <c r="H18" s="9"/>
      <c r="I18" s="9"/>
      <c r="J18" s="9"/>
      <c r="K18" s="9"/>
      <c r="L18" s="9"/>
      <c r="M18" s="9"/>
      <c r="N18" s="9"/>
      <c r="O18" s="9" t="str">
        <f>T($C$13)</f>
        <v>NLV Vaihingen</v>
      </c>
      <c r="P18" s="4"/>
      <c r="Q18" s="4" t="s">
        <v>5</v>
      </c>
      <c r="R18" s="4"/>
      <c r="S18" s="4"/>
      <c r="T18" s="4"/>
      <c r="U18" s="4" t="s">
        <v>5</v>
      </c>
      <c r="V18" s="4"/>
      <c r="W18" s="4"/>
      <c r="X18" s="4">
        <f>IF(P18="","",IF(P18=R18,"1",IF(P18&gt;R18,"2","0")))</f>
      </c>
      <c r="Y18" s="2" t="s">
        <v>5</v>
      </c>
      <c r="Z18" s="4">
        <f>IF(R18="","",IF(P18=R18,"1",IF(P18&lt;R18,"2","0")))</f>
      </c>
      <c r="AA18" s="4"/>
      <c r="AB18" s="4">
        <f>IF(T18="","",IF(T18=V18,"1",IF(T18&gt;V18,"2","0")))</f>
      </c>
      <c r="AC18" s="2" t="s">
        <v>5</v>
      </c>
      <c r="AD18" s="4">
        <f>IF(V18="","",IF(T18=V18,"1",IF(T18&lt;V18,"2","0")))</f>
      </c>
    </row>
    <row r="19" spans="1:30" s="5" customFormat="1" ht="12.75">
      <c r="A19" s="36"/>
      <c r="B19" s="65"/>
      <c r="C19" s="9"/>
      <c r="D19" s="15"/>
      <c r="E19" s="9"/>
      <c r="F19" s="9"/>
      <c r="G19" s="9"/>
      <c r="H19" s="9"/>
      <c r="I19" s="9"/>
      <c r="J19" s="9"/>
      <c r="K19" s="9"/>
      <c r="L19" s="9"/>
      <c r="M19" s="9"/>
      <c r="N19" s="9"/>
      <c r="O19" s="9"/>
      <c r="P19" s="4"/>
      <c r="Q19" s="4"/>
      <c r="R19" s="4"/>
      <c r="S19" s="4"/>
      <c r="T19" s="4"/>
      <c r="U19" s="4"/>
      <c r="V19" s="4"/>
      <c r="W19" s="4"/>
      <c r="X19" s="4"/>
      <c r="Y19" s="2"/>
      <c r="Z19" s="4"/>
      <c r="AA19" s="4"/>
      <c r="AB19" s="4"/>
      <c r="AC19" s="2"/>
      <c r="AD19" s="4"/>
    </row>
    <row r="20" spans="1:30" s="5" customFormat="1" ht="12.75">
      <c r="A20" s="36"/>
      <c r="B20" s="65" t="s">
        <v>100</v>
      </c>
      <c r="C20" s="9" t="str">
        <f>T($C$13)</f>
        <v>NLV Vaihingen</v>
      </c>
      <c r="D20" s="15" t="s">
        <v>18</v>
      </c>
      <c r="E20" s="9" t="str">
        <f>T($C$9)</f>
        <v>SpVgg Weil der Stadt</v>
      </c>
      <c r="F20" s="9"/>
      <c r="G20" s="9"/>
      <c r="H20" s="9"/>
      <c r="I20" s="9"/>
      <c r="J20" s="9"/>
      <c r="K20" s="9"/>
      <c r="L20" s="9"/>
      <c r="M20" s="9"/>
      <c r="N20" s="9"/>
      <c r="O20" s="9" t="str">
        <f>T($C$12)</f>
        <v>TV Waldrennach</v>
      </c>
      <c r="P20" s="4"/>
      <c r="Q20" s="4" t="s">
        <v>5</v>
      </c>
      <c r="R20" s="4"/>
      <c r="S20" s="4"/>
      <c r="T20" s="4"/>
      <c r="U20" s="4" t="s">
        <v>5</v>
      </c>
      <c r="V20" s="4"/>
      <c r="W20" s="4"/>
      <c r="X20" s="4">
        <f aca="true" t="shared" si="0" ref="X20:X27">IF(P20="","",IF(P20=R20,"1",IF(P20&gt;R20,"2","0")))</f>
      </c>
      <c r="Y20" s="2" t="s">
        <v>5</v>
      </c>
      <c r="Z20" s="4">
        <f aca="true" t="shared" si="1" ref="Z20:Z27">IF(R20="","",IF(P20=R20,"1",IF(P20&lt;R20,"2","0")))</f>
      </c>
      <c r="AA20" s="4"/>
      <c r="AB20" s="4">
        <f aca="true" t="shared" si="2" ref="AB20:AB27">IF(T20="","",IF(T20=V20,"1",IF(T20&gt;V20,"2","0")))</f>
      </c>
      <c r="AC20" s="2" t="s">
        <v>5</v>
      </c>
      <c r="AD20" s="4">
        <f aca="true" t="shared" si="3" ref="AD20:AD27">IF(V20="","",IF(T20=V20,"1",IF(T20&lt;V20,"2","0")))</f>
      </c>
    </row>
    <row r="21" spans="1:30" s="5" customFormat="1" ht="12.75">
      <c r="A21"/>
      <c r="B21" s="65" t="s">
        <v>101</v>
      </c>
      <c r="C21" s="9" t="str">
        <f>T($C$10)</f>
        <v>TG Biberach</v>
      </c>
      <c r="D21" s="15" t="s">
        <v>18</v>
      </c>
      <c r="E21" s="9" t="str">
        <f>T($C$11)</f>
        <v>TSV Kleinvillars</v>
      </c>
      <c r="F21" s="9"/>
      <c r="G21" s="9"/>
      <c r="H21" s="9"/>
      <c r="I21" s="9"/>
      <c r="J21" s="9"/>
      <c r="K21" s="9"/>
      <c r="L21" s="9"/>
      <c r="M21" s="9"/>
      <c r="N21" s="9"/>
      <c r="O21" s="9" t="str">
        <f>T($C$12)</f>
        <v>TV Waldrennach</v>
      </c>
      <c r="P21" s="4"/>
      <c r="Q21" s="4" t="s">
        <v>5</v>
      </c>
      <c r="R21" s="4"/>
      <c r="S21" s="4"/>
      <c r="T21" s="4"/>
      <c r="U21" s="4" t="s">
        <v>5</v>
      </c>
      <c r="V21" s="4"/>
      <c r="W21" s="4"/>
      <c r="X21" s="4">
        <f t="shared" si="0"/>
      </c>
      <c r="Y21" s="2" t="s">
        <v>5</v>
      </c>
      <c r="Z21" s="4">
        <f t="shared" si="1"/>
      </c>
      <c r="AA21" s="4"/>
      <c r="AB21" s="4">
        <f t="shared" si="2"/>
      </c>
      <c r="AC21" s="2" t="s">
        <v>5</v>
      </c>
      <c r="AD21" s="4">
        <f t="shared" si="3"/>
      </c>
    </row>
    <row r="22" spans="1:30" s="5" customFormat="1" ht="12.75">
      <c r="A22"/>
      <c r="B22" s="66"/>
      <c r="C22" s="9"/>
      <c r="D22" s="15"/>
      <c r="E22" s="9"/>
      <c r="F22" s="9"/>
      <c r="G22" s="9"/>
      <c r="H22" s="9"/>
      <c r="I22" s="9"/>
      <c r="J22" s="9"/>
      <c r="K22" s="9"/>
      <c r="L22" s="9"/>
      <c r="M22" s="9"/>
      <c r="N22" s="9"/>
      <c r="O22" s="9"/>
      <c r="P22" s="4"/>
      <c r="Q22" s="4"/>
      <c r="R22" s="4"/>
      <c r="S22" s="4"/>
      <c r="T22" s="4"/>
      <c r="U22" s="4"/>
      <c r="V22" s="4"/>
      <c r="W22" s="4"/>
      <c r="X22" s="4">
        <f t="shared" si="0"/>
      </c>
      <c r="Y22" s="2"/>
      <c r="Z22" s="4">
        <f t="shared" si="1"/>
      </c>
      <c r="AA22" s="4"/>
      <c r="AB22" s="4">
        <f t="shared" si="2"/>
      </c>
      <c r="AC22" s="2"/>
      <c r="AD22" s="4">
        <f t="shared" si="3"/>
      </c>
    </row>
    <row r="23" spans="1:30" s="5" customFormat="1" ht="12.75">
      <c r="A23" s="36"/>
      <c r="B23" s="65" t="s">
        <v>100</v>
      </c>
      <c r="C23" s="9" t="str">
        <f>T($C$12)</f>
        <v>TV Waldrennach</v>
      </c>
      <c r="D23" s="15" t="s">
        <v>18</v>
      </c>
      <c r="E23" s="9" t="str">
        <f>T($C$13)</f>
        <v>NLV Vaihingen</v>
      </c>
      <c r="F23" s="9"/>
      <c r="G23" s="9"/>
      <c r="H23" s="9"/>
      <c r="I23" s="9"/>
      <c r="J23" s="9"/>
      <c r="K23" s="9"/>
      <c r="L23" s="9"/>
      <c r="M23" s="9"/>
      <c r="N23" s="9"/>
      <c r="O23" s="9" t="str">
        <f>T($C$10)</f>
        <v>TG Biberach</v>
      </c>
      <c r="P23" s="4"/>
      <c r="Q23" s="4" t="s">
        <v>5</v>
      </c>
      <c r="R23" s="4"/>
      <c r="S23" s="4"/>
      <c r="T23" s="4"/>
      <c r="U23" s="4" t="s">
        <v>5</v>
      </c>
      <c r="V23" s="4"/>
      <c r="W23" s="4"/>
      <c r="X23" s="4">
        <f t="shared" si="0"/>
      </c>
      <c r="Y23" s="2" t="s">
        <v>5</v>
      </c>
      <c r="Z23" s="4">
        <f t="shared" si="1"/>
      </c>
      <c r="AA23" s="4"/>
      <c r="AB23" s="4">
        <f t="shared" si="2"/>
      </c>
      <c r="AC23" s="2" t="s">
        <v>5</v>
      </c>
      <c r="AD23" s="4">
        <f t="shared" si="3"/>
      </c>
    </row>
    <row r="24" spans="1:30" s="5" customFormat="1" ht="12.75">
      <c r="A24" s="36"/>
      <c r="B24" s="65" t="s">
        <v>101</v>
      </c>
      <c r="C24" s="9" t="str">
        <f>T($C$9)</f>
        <v>SpVgg Weil der Stadt</v>
      </c>
      <c r="D24" s="15" t="s">
        <v>18</v>
      </c>
      <c r="E24" s="9" t="str">
        <f>T($C$11)</f>
        <v>TSV Kleinvillars</v>
      </c>
      <c r="F24" s="9"/>
      <c r="G24" s="9"/>
      <c r="H24" s="9"/>
      <c r="I24" s="9"/>
      <c r="J24" s="9"/>
      <c r="K24" s="9"/>
      <c r="L24" s="9"/>
      <c r="M24" s="9"/>
      <c r="N24" s="9"/>
      <c r="O24" s="9" t="str">
        <f>T($C$10)</f>
        <v>TG Biberach</v>
      </c>
      <c r="P24" s="4"/>
      <c r="Q24" s="4" t="s">
        <v>5</v>
      </c>
      <c r="R24" s="4"/>
      <c r="S24" s="4"/>
      <c r="T24" s="4"/>
      <c r="U24" s="4" t="s">
        <v>5</v>
      </c>
      <c r="V24" s="4"/>
      <c r="W24" s="4"/>
      <c r="X24" s="4">
        <f t="shared" si="0"/>
      </c>
      <c r="Y24" s="2" t="s">
        <v>5</v>
      </c>
      <c r="Z24" s="4">
        <f t="shared" si="1"/>
      </c>
      <c r="AA24" s="4"/>
      <c r="AB24" s="4">
        <f t="shared" si="2"/>
      </c>
      <c r="AC24" s="2" t="s">
        <v>5</v>
      </c>
      <c r="AD24" s="4">
        <f t="shared" si="3"/>
      </c>
    </row>
    <row r="25" spans="2:30" ht="12.75">
      <c r="B25" s="66"/>
      <c r="X25" s="2">
        <f t="shared" si="0"/>
      </c>
      <c r="Z25" s="2">
        <f t="shared" si="1"/>
      </c>
      <c r="AA25" s="2"/>
      <c r="AB25" s="2">
        <f t="shared" si="2"/>
      </c>
      <c r="AC25" s="2"/>
      <c r="AD25" s="2">
        <f t="shared" si="3"/>
      </c>
    </row>
    <row r="26" spans="1:30" ht="12.75">
      <c r="A26" s="36"/>
      <c r="B26" s="65" t="s">
        <v>100</v>
      </c>
      <c r="C26" s="1" t="str">
        <f>T($C$10)</f>
        <v>TG Biberach</v>
      </c>
      <c r="D26" s="15" t="s">
        <v>18</v>
      </c>
      <c r="E26" s="1" t="str">
        <f>T($C$12)</f>
        <v>TV Waldrennach</v>
      </c>
      <c r="F26" s="1"/>
      <c r="G26" s="1"/>
      <c r="H26" s="1"/>
      <c r="I26" s="1"/>
      <c r="J26" s="1"/>
      <c r="K26" s="1"/>
      <c r="L26" s="1"/>
      <c r="M26" s="1"/>
      <c r="N26" s="1"/>
      <c r="O26" s="1" t="str">
        <f>T($C$9)</f>
        <v>SpVgg Weil der Stadt</v>
      </c>
      <c r="Q26" s="4" t="s">
        <v>5</v>
      </c>
      <c r="S26" s="14"/>
      <c r="U26" s="4" t="s">
        <v>5</v>
      </c>
      <c r="W26" s="14"/>
      <c r="X26" s="4">
        <f t="shared" si="0"/>
      </c>
      <c r="Y26" s="2" t="s">
        <v>5</v>
      </c>
      <c r="Z26" s="4">
        <f t="shared" si="1"/>
      </c>
      <c r="AA26" s="14"/>
      <c r="AB26" s="4">
        <f t="shared" si="2"/>
      </c>
      <c r="AC26" s="2" t="s">
        <v>5</v>
      </c>
      <c r="AD26" s="4">
        <f t="shared" si="3"/>
      </c>
    </row>
    <row r="27" spans="1:30" s="5" customFormat="1" ht="12.75">
      <c r="A27" s="36"/>
      <c r="B27" s="65" t="s">
        <v>101</v>
      </c>
      <c r="C27" s="9" t="str">
        <f>T($C$11)</f>
        <v>TSV Kleinvillars</v>
      </c>
      <c r="D27" s="15" t="s">
        <v>18</v>
      </c>
      <c r="E27" s="9" t="str">
        <f>T($C$13)</f>
        <v>NLV Vaihingen</v>
      </c>
      <c r="F27" s="9"/>
      <c r="G27" s="9"/>
      <c r="H27" s="9"/>
      <c r="I27" s="9"/>
      <c r="J27" s="9"/>
      <c r="K27" s="9"/>
      <c r="L27" s="9"/>
      <c r="M27" s="9"/>
      <c r="N27" s="9"/>
      <c r="O27" s="1" t="str">
        <f>T($C$9)</f>
        <v>SpVgg Weil der Stadt</v>
      </c>
      <c r="P27" s="4"/>
      <c r="Q27" s="4" t="s">
        <v>5</v>
      </c>
      <c r="R27" s="4"/>
      <c r="S27" s="4"/>
      <c r="T27" s="4"/>
      <c r="U27" s="4" t="s">
        <v>5</v>
      </c>
      <c r="V27" s="4"/>
      <c r="W27" s="4"/>
      <c r="X27" s="4">
        <f t="shared" si="0"/>
      </c>
      <c r="Y27" s="2" t="s">
        <v>5</v>
      </c>
      <c r="Z27" s="4">
        <f t="shared" si="1"/>
      </c>
      <c r="AA27" s="4"/>
      <c r="AB27" s="4">
        <f t="shared" si="2"/>
      </c>
      <c r="AC27" s="2" t="s">
        <v>5</v>
      </c>
      <c r="AD27" s="4">
        <f t="shared" si="3"/>
      </c>
    </row>
    <row r="28" spans="1:30" s="5" customFormat="1" ht="12.75">
      <c r="A28" s="36"/>
      <c r="B28" s="65"/>
      <c r="C28" s="9"/>
      <c r="D28" s="15"/>
      <c r="E28" s="9"/>
      <c r="F28" s="9"/>
      <c r="G28" s="9"/>
      <c r="H28" s="9"/>
      <c r="I28" s="9"/>
      <c r="J28" s="9"/>
      <c r="K28" s="9"/>
      <c r="L28" s="9"/>
      <c r="M28" s="9"/>
      <c r="N28" s="9"/>
      <c r="O28" s="9"/>
      <c r="P28" s="4"/>
      <c r="Q28" s="4"/>
      <c r="R28" s="4"/>
      <c r="S28" s="4"/>
      <c r="T28" s="4"/>
      <c r="U28" s="4"/>
      <c r="V28" s="4"/>
      <c r="W28" s="4"/>
      <c r="X28" s="4"/>
      <c r="Y28" s="2"/>
      <c r="Z28" s="4"/>
      <c r="AA28" s="4"/>
      <c r="AB28" s="4"/>
      <c r="AC28" s="2"/>
      <c r="AD28" s="4"/>
    </row>
    <row r="29" spans="1:30" ht="12.75">
      <c r="A29" s="36"/>
      <c r="B29" s="65" t="s">
        <v>100</v>
      </c>
      <c r="C29" s="1" t="str">
        <f>T($C$12)</f>
        <v>TV Waldrennach</v>
      </c>
      <c r="D29" s="15" t="s">
        <v>18</v>
      </c>
      <c r="E29" s="1" t="str">
        <f>T($C$9)</f>
        <v>SpVgg Weil der Stadt</v>
      </c>
      <c r="F29" s="1"/>
      <c r="G29" s="1"/>
      <c r="H29" s="1"/>
      <c r="I29" s="1"/>
      <c r="J29" s="1"/>
      <c r="K29" s="1"/>
      <c r="L29" s="1"/>
      <c r="M29" s="1"/>
      <c r="N29" s="1"/>
      <c r="O29" s="1" t="str">
        <f>T($C$11)</f>
        <v>TSV Kleinvillars</v>
      </c>
      <c r="Q29" s="4" t="s">
        <v>5</v>
      </c>
      <c r="S29" s="4"/>
      <c r="U29" s="4" t="s">
        <v>5</v>
      </c>
      <c r="W29" s="4"/>
      <c r="X29" s="4">
        <f>IF(P29="","",IF(P29=R29,"1",IF(P29&gt;R29,"2","0")))</f>
      </c>
      <c r="Y29" s="2" t="s">
        <v>5</v>
      </c>
      <c r="Z29" s="4">
        <f>IF(R29="","",IF(P29=R29,"1",IF(P29&lt;R29,"2","0")))</f>
      </c>
      <c r="AA29" s="4"/>
      <c r="AB29" s="4">
        <f>IF(T29="","",IF(T29=V29,"1",IF(T29&gt;V29,"2","0")))</f>
      </c>
      <c r="AC29" s="2" t="s">
        <v>5</v>
      </c>
      <c r="AD29" s="4">
        <f>IF(V29="","",IF(T29=V29,"1",IF(T29&lt;V29,"2","0")))</f>
      </c>
    </row>
    <row r="30" spans="1:30" s="4" customFormat="1" ht="12.75">
      <c r="A30" s="36"/>
      <c r="B30" s="65" t="s">
        <v>101</v>
      </c>
      <c r="C30" s="9" t="str">
        <f>T($C$13)</f>
        <v>NLV Vaihingen</v>
      </c>
      <c r="D30" s="15" t="s">
        <v>18</v>
      </c>
      <c r="E30" s="9" t="str">
        <f>T($C$10)</f>
        <v>TG Biberach</v>
      </c>
      <c r="F30" s="9"/>
      <c r="G30" s="9"/>
      <c r="H30" s="9"/>
      <c r="I30" s="9"/>
      <c r="J30" s="9"/>
      <c r="K30" s="9"/>
      <c r="L30" s="9"/>
      <c r="M30" s="9"/>
      <c r="N30" s="9"/>
      <c r="O30" s="1" t="str">
        <f>T($C$11)</f>
        <v>TSV Kleinvillars</v>
      </c>
      <c r="Q30" s="4" t="s">
        <v>5</v>
      </c>
      <c r="U30" s="4" t="s">
        <v>5</v>
      </c>
      <c r="X30" s="4">
        <f>IF(P30="","",IF(P30=R30,"1",IF(P30&gt;R30,"2","0")))</f>
      </c>
      <c r="Y30" s="2" t="s">
        <v>5</v>
      </c>
      <c r="Z30" s="4">
        <f>IF(R30="","",IF(P30=R30,"1",IF(P30&lt;R30,"2","0")))</f>
      </c>
      <c r="AB30" s="4">
        <f>IF(T30="","",IF(T30=V30,"1",IF(T30&gt;V30,"2","0")))</f>
      </c>
      <c r="AC30" s="2" t="s">
        <v>5</v>
      </c>
      <c r="AD30" s="4">
        <f>IF(V30="","",IF(T30=V30,"1",IF(T30&lt;V30,"2","0")))</f>
      </c>
    </row>
    <row r="31" spans="1:26" s="3" customFormat="1" ht="12.75">
      <c r="A31" s="36"/>
      <c r="B31" s="36"/>
      <c r="C31" s="9"/>
      <c r="D31" s="15"/>
      <c r="E31" s="9"/>
      <c r="F31" s="9"/>
      <c r="G31" s="9"/>
      <c r="H31" s="9"/>
      <c r="I31" s="9"/>
      <c r="J31" s="9"/>
      <c r="K31" s="9"/>
      <c r="L31" s="9"/>
      <c r="M31" s="9"/>
      <c r="N31" s="9"/>
      <c r="O31" s="9"/>
      <c r="P31" s="4"/>
      <c r="Q31" s="4"/>
      <c r="R31" s="4"/>
      <c r="S31" s="4"/>
      <c r="T31" s="4"/>
      <c r="U31" s="4"/>
      <c r="V31" s="4"/>
      <c r="W31" s="4"/>
      <c r="X31" s="4"/>
      <c r="Y31" s="2"/>
      <c r="Z31" s="4"/>
    </row>
    <row r="32" spans="1:26" s="7" customFormat="1" ht="12.75">
      <c r="A32" s="34" t="s">
        <v>7</v>
      </c>
      <c r="B32" s="34"/>
      <c r="C32" s="355">
        <f>Spielplan!$I$16</f>
        <v>42875</v>
      </c>
      <c r="D32" s="356"/>
      <c r="E32" s="356"/>
      <c r="F32" s="356"/>
      <c r="G32" s="356"/>
      <c r="H32" s="356"/>
      <c r="I32" s="356"/>
      <c r="J32" s="356"/>
      <c r="K32" s="356"/>
      <c r="L32" s="356"/>
      <c r="M32" s="356"/>
      <c r="N32" s="356"/>
      <c r="P32" s="135"/>
      <c r="Q32" s="135"/>
      <c r="R32" s="135"/>
      <c r="S32" s="135"/>
      <c r="T32" s="135"/>
      <c r="U32" s="135"/>
      <c r="V32" s="14"/>
      <c r="W32" s="14"/>
      <c r="X32" s="14"/>
      <c r="Y32" s="14"/>
      <c r="Z32" s="14"/>
    </row>
    <row r="33" spans="1:26" s="7" customFormat="1" ht="12.75">
      <c r="A33" s="34" t="s">
        <v>109</v>
      </c>
      <c r="B33" s="34"/>
      <c r="C33" s="355" t="str">
        <f>Spielplan!$I$18</f>
        <v>TG Biberach</v>
      </c>
      <c r="D33" s="356"/>
      <c r="E33" s="356"/>
      <c r="F33" s="356"/>
      <c r="G33" s="356"/>
      <c r="H33" s="356"/>
      <c r="I33" s="356"/>
      <c r="J33" s="356"/>
      <c r="K33" s="356"/>
      <c r="L33" s="356"/>
      <c r="M33" s="356"/>
      <c r="N33" s="356"/>
      <c r="P33" s="14"/>
      <c r="Q33" s="14"/>
      <c r="R33" s="14"/>
      <c r="S33" s="14"/>
      <c r="T33" s="14"/>
      <c r="U33" s="14"/>
      <c r="V33" s="14"/>
      <c r="W33" s="14"/>
      <c r="X33" s="14"/>
      <c r="Y33" s="14"/>
      <c r="Z33" s="14"/>
    </row>
    <row r="34" spans="1:26" s="7" customFormat="1" ht="12.75">
      <c r="A34" s="34" t="s">
        <v>8</v>
      </c>
      <c r="B34" s="34"/>
      <c r="C34" s="3" t="s">
        <v>111</v>
      </c>
      <c r="D34" s="38"/>
      <c r="P34" s="14"/>
      <c r="Q34" s="14"/>
      <c r="R34" s="14"/>
      <c r="S34" s="14"/>
      <c r="T34" s="14"/>
      <c r="U34" s="14"/>
      <c r="V34" s="14"/>
      <c r="W34" s="14"/>
      <c r="X34" s="14"/>
      <c r="Y34" s="14"/>
      <c r="Z34" s="14"/>
    </row>
    <row r="35" spans="1:26" s="7" customFormat="1" ht="12.75">
      <c r="A35" s="34" t="s">
        <v>40</v>
      </c>
      <c r="B35" s="34"/>
      <c r="C35" s="3" t="s">
        <v>110</v>
      </c>
      <c r="D35" s="38"/>
      <c r="P35" s="14"/>
      <c r="Q35" s="14"/>
      <c r="R35" s="14"/>
      <c r="S35" s="14"/>
      <c r="T35" s="14"/>
      <c r="U35" s="14"/>
      <c r="V35" s="14"/>
      <c r="W35" s="14"/>
      <c r="X35" s="14"/>
      <c r="Y35" s="14"/>
      <c r="Z35" s="14"/>
    </row>
    <row r="36" spans="1:26" s="7" customFormat="1" ht="12.75">
      <c r="A36" s="34" t="s">
        <v>9</v>
      </c>
      <c r="B36" s="34"/>
      <c r="C36" s="355" t="str">
        <f>Spielplan!$I$17</f>
        <v>10 Uhr</v>
      </c>
      <c r="D36" s="356"/>
      <c r="E36" s="356"/>
      <c r="F36" s="356"/>
      <c r="G36" s="356"/>
      <c r="H36" s="356"/>
      <c r="I36" s="356"/>
      <c r="J36" s="356"/>
      <c r="K36" s="356"/>
      <c r="L36" s="356"/>
      <c r="M36" s="356"/>
      <c r="N36" s="356"/>
      <c r="P36" s="14"/>
      <c r="Q36" s="14"/>
      <c r="R36" s="14"/>
      <c r="S36" s="14"/>
      <c r="T36" s="14"/>
      <c r="U36" s="14"/>
      <c r="V36" s="14"/>
      <c r="W36" s="14"/>
      <c r="X36" s="14"/>
      <c r="Y36" s="14"/>
      <c r="Z36" s="14"/>
    </row>
    <row r="37" spans="1:26" s="7" customFormat="1" ht="12.75">
      <c r="A37" s="34" t="s">
        <v>41</v>
      </c>
      <c r="B37" s="34"/>
      <c r="C37" s="7" t="s">
        <v>126</v>
      </c>
      <c r="D37" s="38"/>
      <c r="P37" s="14"/>
      <c r="Q37" s="14"/>
      <c r="R37" s="14"/>
      <c r="S37" s="14"/>
      <c r="T37" s="14"/>
      <c r="U37" s="14"/>
      <c r="V37" s="14"/>
      <c r="W37" s="14"/>
      <c r="X37" s="14"/>
      <c r="Y37" s="14"/>
      <c r="Z37" s="14"/>
    </row>
    <row r="38" spans="1:26" s="7" customFormat="1" ht="12.75">
      <c r="A38" s="34" t="s">
        <v>42</v>
      </c>
      <c r="B38" s="34"/>
      <c r="C38" s="7" t="str">
        <f>Spielplan!$I$2</f>
        <v>Vorrunde Gruppe D</v>
      </c>
      <c r="D38" s="38"/>
      <c r="P38" s="14"/>
      <c r="Q38" s="14"/>
      <c r="R38" s="14"/>
      <c r="S38" s="14"/>
      <c r="T38" s="14"/>
      <c r="U38" s="14"/>
      <c r="V38" s="14"/>
      <c r="W38" s="14"/>
      <c r="X38" s="14"/>
      <c r="Y38" s="14"/>
      <c r="Z38" s="14"/>
    </row>
    <row r="39" spans="1:26" s="3" customFormat="1" ht="12.75">
      <c r="A39" s="34" t="s">
        <v>43</v>
      </c>
      <c r="B39" s="34"/>
      <c r="C39" s="14"/>
      <c r="D39" s="39"/>
      <c r="E39" s="14"/>
      <c r="F39" s="14"/>
      <c r="G39" s="14"/>
      <c r="H39" s="14"/>
      <c r="I39" s="14"/>
      <c r="J39" s="14"/>
      <c r="K39" s="14"/>
      <c r="L39" s="14"/>
      <c r="M39" s="14"/>
      <c r="N39" s="14"/>
      <c r="O39" s="14"/>
      <c r="P39" s="2"/>
      <c r="Q39" s="14"/>
      <c r="R39" s="14"/>
      <c r="S39" s="4"/>
      <c r="T39" s="2"/>
      <c r="U39" s="14"/>
      <c r="V39" s="14"/>
      <c r="W39" s="4"/>
      <c r="X39" s="4"/>
      <c r="Y39" s="2"/>
      <c r="Z39" s="4"/>
    </row>
    <row r="40" spans="1:26" s="3" customFormat="1" ht="12.75">
      <c r="A40" s="36"/>
      <c r="B40" s="36"/>
      <c r="C40" s="14"/>
      <c r="D40" s="39"/>
      <c r="E40" s="14"/>
      <c r="F40" s="14"/>
      <c r="G40" s="14"/>
      <c r="H40" s="14"/>
      <c r="I40" s="14"/>
      <c r="J40" s="14"/>
      <c r="K40" s="14"/>
      <c r="L40" s="14"/>
      <c r="M40" s="14"/>
      <c r="N40" s="14"/>
      <c r="O40" s="14"/>
      <c r="P40" s="14"/>
      <c r="Q40" s="14"/>
      <c r="R40" s="14"/>
      <c r="S40" s="4"/>
      <c r="T40" s="14"/>
      <c r="U40" s="14"/>
      <c r="V40" s="14"/>
      <c r="W40" s="4"/>
      <c r="X40" s="4"/>
      <c r="Y40" s="2"/>
      <c r="Z40" s="4"/>
    </row>
    <row r="41" spans="1:26" s="3" customFormat="1" ht="12.75">
      <c r="A41" s="353" t="s">
        <v>227</v>
      </c>
      <c r="B41" s="36"/>
      <c r="C41" s="14"/>
      <c r="D41" s="39"/>
      <c r="E41" s="14"/>
      <c r="F41" s="14"/>
      <c r="G41" s="14"/>
      <c r="H41" s="14"/>
      <c r="I41" s="14"/>
      <c r="J41" s="14"/>
      <c r="K41" s="14"/>
      <c r="L41" s="14"/>
      <c r="M41" s="14"/>
      <c r="N41" s="14"/>
      <c r="O41" s="14"/>
      <c r="P41" s="14"/>
      <c r="Q41" s="14"/>
      <c r="R41" s="14"/>
      <c r="S41" s="4"/>
      <c r="T41" s="14"/>
      <c r="U41" s="14"/>
      <c r="V41" s="14"/>
      <c r="W41" s="4"/>
      <c r="X41" s="4"/>
      <c r="Y41" s="2"/>
      <c r="Z41" s="4"/>
    </row>
    <row r="42" spans="1:30" s="3" customFormat="1" ht="12.75">
      <c r="A42" s="37" t="s">
        <v>0</v>
      </c>
      <c r="B42" s="37" t="s">
        <v>99</v>
      </c>
      <c r="C42" s="14" t="s">
        <v>1</v>
      </c>
      <c r="D42" s="39"/>
      <c r="E42" s="7" t="s">
        <v>2</v>
      </c>
      <c r="F42" s="14"/>
      <c r="G42" s="14"/>
      <c r="H42" s="14"/>
      <c r="I42" s="14"/>
      <c r="J42" s="14"/>
      <c r="K42" s="14"/>
      <c r="L42" s="14"/>
      <c r="M42" s="14"/>
      <c r="N42" s="14"/>
      <c r="O42" s="14" t="s">
        <v>3</v>
      </c>
      <c r="P42" s="2"/>
      <c r="Q42" s="14" t="s">
        <v>124</v>
      </c>
      <c r="R42" s="14"/>
      <c r="S42" s="4"/>
      <c r="T42" s="2"/>
      <c r="U42" s="14" t="s">
        <v>125</v>
      </c>
      <c r="V42" s="14"/>
      <c r="W42" s="4"/>
      <c r="X42" s="14"/>
      <c r="Y42" s="14" t="s">
        <v>125</v>
      </c>
      <c r="Z42" s="14"/>
      <c r="AA42" s="4"/>
      <c r="AB42" s="14"/>
      <c r="AC42" s="14" t="s">
        <v>4</v>
      </c>
      <c r="AD42" s="14"/>
    </row>
    <row r="43" spans="1:30" s="3" customFormat="1" ht="12.75">
      <c r="A43" s="36"/>
      <c r="B43" s="36"/>
      <c r="C43" s="14"/>
      <c r="D43" s="39"/>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1:30" s="5" customFormat="1" ht="12.75">
      <c r="A44" s="36" t="str">
        <f>T(C36)</f>
        <v>10 Uhr</v>
      </c>
      <c r="B44" s="65">
        <v>1</v>
      </c>
      <c r="C44" s="9" t="str">
        <f>T($C$10)</f>
        <v>TG Biberach</v>
      </c>
      <c r="D44" s="15" t="s">
        <v>18</v>
      </c>
      <c r="E44" s="9" t="str">
        <f>T($C$9)</f>
        <v>SpVgg Weil der Stadt</v>
      </c>
      <c r="F44" s="9"/>
      <c r="G44" s="9"/>
      <c r="H44" s="9"/>
      <c r="I44" s="9"/>
      <c r="J44" s="9"/>
      <c r="K44" s="9"/>
      <c r="L44" s="9"/>
      <c r="M44" s="9"/>
      <c r="N44" s="9"/>
      <c r="O44" s="9" t="str">
        <f>T($C$13)</f>
        <v>NLV Vaihingen</v>
      </c>
      <c r="P44" s="4"/>
      <c r="Q44" s="4" t="s">
        <v>5</v>
      </c>
      <c r="R44" s="4"/>
      <c r="S44" s="4"/>
      <c r="T44" s="4"/>
      <c r="U44" s="4" t="s">
        <v>5</v>
      </c>
      <c r="V44" s="4"/>
      <c r="W44" s="4"/>
      <c r="X44" s="4">
        <f>IF(P44="","",IF(P44=R44,"1",IF(P44&gt;R44,"2","0")))</f>
      </c>
      <c r="Y44" s="2" t="s">
        <v>5</v>
      </c>
      <c r="Z44" s="4">
        <f>IF(R44="","",IF(P44=R44,"1",IF(P44&lt;R44,"2","0")))</f>
      </c>
      <c r="AA44" s="4"/>
      <c r="AB44" s="4">
        <f>IF(T44="","",IF(T44=V44,"1",IF(T44&gt;V44,"2","0")))</f>
      </c>
      <c r="AC44" s="2" t="s">
        <v>5</v>
      </c>
      <c r="AD44" s="4">
        <f>IF(V44="","",IF(T44=V44,"1",IF(T44&lt;V44,"2","0")))</f>
      </c>
    </row>
    <row r="45" spans="1:30" s="5" customFormat="1" ht="12.75">
      <c r="A45" s="36"/>
      <c r="B45" s="65">
        <v>2</v>
      </c>
      <c r="C45" s="9" t="str">
        <f>T($C$12)</f>
        <v>TV Waldrennach</v>
      </c>
      <c r="D45" s="15" t="s">
        <v>18</v>
      </c>
      <c r="E45" s="9" t="str">
        <f>T($C$11)</f>
        <v>TSV Kleinvillars</v>
      </c>
      <c r="F45" s="9"/>
      <c r="G45" s="9"/>
      <c r="H45" s="9"/>
      <c r="I45" s="9"/>
      <c r="J45" s="9"/>
      <c r="K45" s="9"/>
      <c r="L45" s="9"/>
      <c r="M45" s="9"/>
      <c r="N45" s="9"/>
      <c r="O45" s="9" t="str">
        <f>T($C$13)</f>
        <v>NLV Vaihingen</v>
      </c>
      <c r="P45" s="4"/>
      <c r="Q45" s="4" t="s">
        <v>5</v>
      </c>
      <c r="R45" s="4"/>
      <c r="S45" s="4"/>
      <c r="T45" s="4"/>
      <c r="U45" s="4" t="s">
        <v>5</v>
      </c>
      <c r="V45" s="4"/>
      <c r="W45" s="4"/>
      <c r="X45" s="4">
        <f>IF(P45="","",IF(P45=R45,"1",IF(P45&gt;R45,"2","0")))</f>
      </c>
      <c r="Y45" s="2" t="s">
        <v>5</v>
      </c>
      <c r="Z45" s="4">
        <f>IF(R45="","",IF(P45=R45,"1",IF(P45&lt;R45,"2","0")))</f>
      </c>
      <c r="AA45" s="4"/>
      <c r="AB45" s="4">
        <f>IF(T45="","",IF(T45=V45,"1",IF(T45&gt;V45,"2","0")))</f>
      </c>
      <c r="AC45" s="2" t="s">
        <v>5</v>
      </c>
      <c r="AD45" s="4">
        <f>IF(V45="","",IF(T45=V45,"1",IF(T45&lt;V45,"2","0")))</f>
      </c>
    </row>
    <row r="46" spans="1:30" s="5" customFormat="1" ht="12.75">
      <c r="A46" s="36"/>
      <c r="B46" s="65"/>
      <c r="C46" s="9"/>
      <c r="D46" s="15"/>
      <c r="E46" s="9"/>
      <c r="F46" s="9"/>
      <c r="G46" s="9"/>
      <c r="H46" s="9"/>
      <c r="I46" s="9"/>
      <c r="J46" s="9"/>
      <c r="K46" s="9"/>
      <c r="L46" s="9"/>
      <c r="M46" s="9"/>
      <c r="N46" s="9"/>
      <c r="O46" s="9"/>
      <c r="P46" s="4"/>
      <c r="Q46" s="4"/>
      <c r="R46" s="4"/>
      <c r="S46" s="4"/>
      <c r="T46" s="4"/>
      <c r="U46" s="4"/>
      <c r="V46" s="4"/>
      <c r="W46" s="4"/>
      <c r="X46" s="4"/>
      <c r="Y46" s="2"/>
      <c r="Z46" s="4"/>
      <c r="AA46" s="4"/>
      <c r="AB46" s="4"/>
      <c r="AC46" s="2"/>
      <c r="AD46" s="4"/>
    </row>
    <row r="47" spans="1:30" s="5" customFormat="1" ht="12.75">
      <c r="A47" s="36"/>
      <c r="B47" s="65" t="s">
        <v>100</v>
      </c>
      <c r="C47" s="9" t="str">
        <f>T($C$9)</f>
        <v>SpVgg Weil der Stadt</v>
      </c>
      <c r="D47" s="15" t="s">
        <v>18</v>
      </c>
      <c r="E47" s="9" t="str">
        <f>T($C$13)</f>
        <v>NLV Vaihingen</v>
      </c>
      <c r="F47" s="9"/>
      <c r="G47" s="9"/>
      <c r="H47" s="9"/>
      <c r="I47" s="9"/>
      <c r="J47" s="9"/>
      <c r="K47" s="9"/>
      <c r="L47" s="9"/>
      <c r="M47" s="9"/>
      <c r="N47" s="9"/>
      <c r="O47" s="9" t="str">
        <f>T($C$12)</f>
        <v>TV Waldrennach</v>
      </c>
      <c r="P47" s="4"/>
      <c r="Q47" s="4" t="s">
        <v>5</v>
      </c>
      <c r="R47" s="4"/>
      <c r="S47" s="4"/>
      <c r="T47" s="4"/>
      <c r="U47" s="4" t="s">
        <v>5</v>
      </c>
      <c r="V47" s="4"/>
      <c r="W47" s="4"/>
      <c r="X47" s="4">
        <f>IF(P47="","",IF(P47=R47,"1",IF(P47&gt;R47,"2","0")))</f>
      </c>
      <c r="Y47" s="2" t="s">
        <v>5</v>
      </c>
      <c r="Z47" s="4">
        <f>IF(R47="","",IF(P47=R47,"1",IF(P47&lt;R47,"2","0")))</f>
      </c>
      <c r="AA47" s="4"/>
      <c r="AB47" s="4">
        <f>IF(T47="","",IF(T47=V47,"1",IF(T47&gt;V47,"2","0")))</f>
      </c>
      <c r="AC47" s="2" t="s">
        <v>5</v>
      </c>
      <c r="AD47" s="4">
        <f>IF(V47="","",IF(T47=V47,"1",IF(T47&lt;V47,"2","0")))</f>
      </c>
    </row>
    <row r="48" spans="1:30" s="5" customFormat="1" ht="12.75">
      <c r="A48"/>
      <c r="B48" s="65" t="s">
        <v>101</v>
      </c>
      <c r="C48" s="9" t="str">
        <f>T($C$11)</f>
        <v>TSV Kleinvillars</v>
      </c>
      <c r="D48" s="15" t="s">
        <v>18</v>
      </c>
      <c r="E48" s="9" t="str">
        <f>T($C$10)</f>
        <v>TG Biberach</v>
      </c>
      <c r="F48" s="9"/>
      <c r="G48" s="9"/>
      <c r="H48" s="9"/>
      <c r="I48" s="9"/>
      <c r="J48" s="9"/>
      <c r="K48" s="9"/>
      <c r="L48" s="9"/>
      <c r="M48" s="9"/>
      <c r="N48" s="9"/>
      <c r="O48" s="9" t="str">
        <f>T($C$12)</f>
        <v>TV Waldrennach</v>
      </c>
      <c r="P48" s="4"/>
      <c r="Q48" s="4" t="s">
        <v>5</v>
      </c>
      <c r="R48" s="4"/>
      <c r="S48" s="4"/>
      <c r="T48" s="4"/>
      <c r="U48" s="4" t="s">
        <v>5</v>
      </c>
      <c r="V48" s="4"/>
      <c r="W48" s="4"/>
      <c r="X48" s="4">
        <f>IF(P48="","",IF(P48=R48,"1",IF(P48&gt;R48,"2","0")))</f>
      </c>
      <c r="Y48" s="2" t="s">
        <v>5</v>
      </c>
      <c r="Z48" s="4">
        <f>IF(R48="","",IF(P48=R48,"1",IF(P48&lt;R48,"2","0")))</f>
      </c>
      <c r="AA48" s="4"/>
      <c r="AB48" s="4">
        <f>IF(T48="","",IF(T48=V48,"1",IF(T48&gt;V48,"2","0")))</f>
      </c>
      <c r="AC48" s="2" t="s">
        <v>5</v>
      </c>
      <c r="AD48" s="4">
        <f>IF(V48="","",IF(T48=V48,"1",IF(T48&lt;V48,"2","0")))</f>
      </c>
    </row>
    <row r="49" spans="1:30" s="5" customFormat="1" ht="12.75">
      <c r="A49"/>
      <c r="B49" s="65"/>
      <c r="C49" s="9"/>
      <c r="D49" s="15"/>
      <c r="E49" s="9"/>
      <c r="F49" s="9"/>
      <c r="G49" s="9"/>
      <c r="H49" s="9"/>
      <c r="I49" s="9"/>
      <c r="J49" s="9"/>
      <c r="K49" s="9"/>
      <c r="L49" s="9"/>
      <c r="M49" s="9"/>
      <c r="N49" s="9"/>
      <c r="O49" s="9"/>
      <c r="P49" s="4"/>
      <c r="Q49" s="4"/>
      <c r="R49" s="4"/>
      <c r="S49" s="4"/>
      <c r="T49" s="4"/>
      <c r="U49" s="4"/>
      <c r="V49" s="4"/>
      <c r="W49" s="4"/>
      <c r="X49" s="4"/>
      <c r="Y49" s="2"/>
      <c r="Z49" s="4"/>
      <c r="AA49" s="4"/>
      <c r="AB49" s="4"/>
      <c r="AC49" s="2"/>
      <c r="AD49" s="4"/>
    </row>
    <row r="50" spans="1:30" s="5" customFormat="1" ht="12.75">
      <c r="A50" s="36"/>
      <c r="B50" s="65" t="s">
        <v>100</v>
      </c>
      <c r="C50" s="9" t="str">
        <f>T($C$13)</f>
        <v>NLV Vaihingen</v>
      </c>
      <c r="D50" s="15" t="s">
        <v>18</v>
      </c>
      <c r="E50" s="9" t="str">
        <f>T($C$12)</f>
        <v>TV Waldrennach</v>
      </c>
      <c r="F50" s="9"/>
      <c r="G50" s="9"/>
      <c r="H50" s="9"/>
      <c r="I50" s="9"/>
      <c r="J50" s="9"/>
      <c r="K50" s="9"/>
      <c r="L50" s="9"/>
      <c r="M50" s="9"/>
      <c r="N50" s="9"/>
      <c r="O50" s="9" t="str">
        <f>T($C$10)</f>
        <v>TG Biberach</v>
      </c>
      <c r="P50" s="4"/>
      <c r="Q50" s="4" t="s">
        <v>5</v>
      </c>
      <c r="R50" s="4"/>
      <c r="S50" s="4"/>
      <c r="T50" s="4"/>
      <c r="U50" s="4" t="s">
        <v>5</v>
      </c>
      <c r="V50" s="4"/>
      <c r="W50" s="4"/>
      <c r="X50" s="4">
        <f>IF(P50="","",IF(P50=R50,"1",IF(P50&gt;R50,"2","0")))</f>
      </c>
      <c r="Y50" s="2" t="s">
        <v>5</v>
      </c>
      <c r="Z50" s="4">
        <f>IF(R50="","",IF(P50=R50,"1",IF(P50&lt;R50,"2","0")))</f>
      </c>
      <c r="AA50" s="4"/>
      <c r="AB50" s="4">
        <f>IF(T50="","",IF(T50=V50,"1",IF(T50&gt;V50,"2","0")))</f>
      </c>
      <c r="AC50" s="2" t="s">
        <v>5</v>
      </c>
      <c r="AD50" s="4">
        <f>IF(V50="","",IF(T50=V50,"1",IF(T50&lt;V50,"2","0")))</f>
      </c>
    </row>
    <row r="51" spans="1:30" s="5" customFormat="1" ht="12.75">
      <c r="A51" s="36"/>
      <c r="B51" s="65" t="s">
        <v>101</v>
      </c>
      <c r="C51" s="9" t="str">
        <f>T($C$11)</f>
        <v>TSV Kleinvillars</v>
      </c>
      <c r="D51" s="15" t="s">
        <v>18</v>
      </c>
      <c r="E51" s="9" t="str">
        <f>T($C$9)</f>
        <v>SpVgg Weil der Stadt</v>
      </c>
      <c r="F51" s="9"/>
      <c r="G51" s="9"/>
      <c r="H51" s="9"/>
      <c r="I51" s="9"/>
      <c r="J51" s="9"/>
      <c r="K51" s="9"/>
      <c r="L51" s="9"/>
      <c r="M51" s="9"/>
      <c r="N51" s="9"/>
      <c r="O51" s="9" t="str">
        <f>T($C$10)</f>
        <v>TG Biberach</v>
      </c>
      <c r="P51" s="4"/>
      <c r="Q51" s="4" t="s">
        <v>5</v>
      </c>
      <c r="R51" s="4"/>
      <c r="S51" s="4"/>
      <c r="T51" s="4"/>
      <c r="U51" s="4" t="s">
        <v>5</v>
      </c>
      <c r="V51" s="4"/>
      <c r="W51" s="4"/>
      <c r="X51" s="4">
        <f>IF(P51="","",IF(P51=R51,"1",IF(P51&gt;R51,"2","0")))</f>
      </c>
      <c r="Y51" s="2" t="s">
        <v>5</v>
      </c>
      <c r="Z51" s="4">
        <f>IF(R51="","",IF(P51=R51,"1",IF(P51&lt;R51,"2","0")))</f>
      </c>
      <c r="AA51" s="4"/>
      <c r="AB51" s="4">
        <f>IF(T51="","",IF(T51=V51,"1",IF(T51&gt;V51,"2","0")))</f>
      </c>
      <c r="AC51" s="2" t="s">
        <v>5</v>
      </c>
      <c r="AD51" s="4">
        <f>IF(V51="","",IF(T51=V51,"1",IF(T51&lt;V51,"2","0")))</f>
      </c>
    </row>
    <row r="52" spans="2:30" ht="12.75">
      <c r="B52" s="65"/>
      <c r="C52" s="9"/>
      <c r="AA52" s="2"/>
      <c r="AB52" s="2"/>
      <c r="AC52" s="2"/>
      <c r="AD52" s="2"/>
    </row>
    <row r="53" spans="1:30" ht="12.75">
      <c r="A53" s="36"/>
      <c r="B53" s="65" t="s">
        <v>100</v>
      </c>
      <c r="C53" s="9" t="str">
        <f>T($C$12)</f>
        <v>TV Waldrennach</v>
      </c>
      <c r="D53" s="15" t="s">
        <v>18</v>
      </c>
      <c r="E53" s="9" t="str">
        <f>T($C$10)</f>
        <v>TG Biberach</v>
      </c>
      <c r="F53" s="1"/>
      <c r="G53" s="1"/>
      <c r="H53" s="1"/>
      <c r="I53" s="1"/>
      <c r="J53" s="1"/>
      <c r="K53" s="1"/>
      <c r="L53" s="1"/>
      <c r="M53" s="1"/>
      <c r="N53" s="1"/>
      <c r="O53" s="1" t="str">
        <f>T($C$9)</f>
        <v>SpVgg Weil der Stadt</v>
      </c>
      <c r="Q53" s="4" t="s">
        <v>5</v>
      </c>
      <c r="S53" s="14"/>
      <c r="U53" s="4" t="s">
        <v>5</v>
      </c>
      <c r="W53" s="14"/>
      <c r="X53" s="4">
        <f>IF(P53="","",IF(P53=R53,"1",IF(P53&gt;R53,"2","0")))</f>
      </c>
      <c r="Y53" s="2" t="s">
        <v>5</v>
      </c>
      <c r="Z53" s="4">
        <f>IF(R53="","",IF(P53=R53,"1",IF(P53&lt;R53,"2","0")))</f>
      </c>
      <c r="AA53" s="14"/>
      <c r="AB53" s="4">
        <f>IF(T53="","",IF(T53=V53,"1",IF(T53&gt;V53,"2","0")))</f>
      </c>
      <c r="AC53" s="2" t="s">
        <v>5</v>
      </c>
      <c r="AD53" s="4">
        <f>IF(V53="","",IF(T53=V53,"1",IF(T53&lt;V53,"2","0")))</f>
      </c>
    </row>
    <row r="54" spans="1:30" s="5" customFormat="1" ht="12.75">
      <c r="A54" s="36"/>
      <c r="B54" s="65" t="s">
        <v>101</v>
      </c>
      <c r="C54" s="9" t="str">
        <f>T($C$13)</f>
        <v>NLV Vaihingen</v>
      </c>
      <c r="D54" s="15" t="s">
        <v>18</v>
      </c>
      <c r="E54" s="9" t="str">
        <f>T($C$11)</f>
        <v>TSV Kleinvillars</v>
      </c>
      <c r="F54" s="9"/>
      <c r="G54" s="9"/>
      <c r="H54" s="9"/>
      <c r="I54" s="9"/>
      <c r="J54" s="9"/>
      <c r="K54" s="9"/>
      <c r="L54" s="9"/>
      <c r="M54" s="9"/>
      <c r="N54" s="9"/>
      <c r="O54" s="1" t="str">
        <f>T($C$9)</f>
        <v>SpVgg Weil der Stadt</v>
      </c>
      <c r="P54" s="4"/>
      <c r="Q54" s="4" t="s">
        <v>5</v>
      </c>
      <c r="R54" s="4"/>
      <c r="S54" s="4"/>
      <c r="T54" s="4"/>
      <c r="U54" s="4" t="s">
        <v>5</v>
      </c>
      <c r="V54" s="4"/>
      <c r="W54" s="4"/>
      <c r="X54" s="4">
        <f>IF(P54="","",IF(P54=R54,"1",IF(P54&gt;R54,"2","0")))</f>
      </c>
      <c r="Y54" s="2" t="s">
        <v>5</v>
      </c>
      <c r="Z54" s="4">
        <f>IF(R54="","",IF(P54=R54,"1",IF(P54&lt;R54,"2","0")))</f>
      </c>
      <c r="AA54" s="4"/>
      <c r="AB54" s="4">
        <f>IF(T54="","",IF(T54=V54,"1",IF(T54&gt;V54,"2","0")))</f>
      </c>
      <c r="AC54" s="2" t="s">
        <v>5</v>
      </c>
      <c r="AD54" s="4">
        <f>IF(V54="","",IF(T54=V54,"1",IF(T54&lt;V54,"2","0")))</f>
      </c>
    </row>
    <row r="55" spans="1:30" s="5" customFormat="1" ht="12.75">
      <c r="A55" s="36"/>
      <c r="B55" s="65"/>
      <c r="C55" s="9"/>
      <c r="D55" s="15"/>
      <c r="E55" s="9"/>
      <c r="F55" s="9"/>
      <c r="G55" s="9"/>
      <c r="H55" s="9"/>
      <c r="I55" s="9"/>
      <c r="J55" s="9"/>
      <c r="K55" s="9"/>
      <c r="L55" s="9"/>
      <c r="M55" s="9"/>
      <c r="N55" s="9"/>
      <c r="O55" s="9"/>
      <c r="P55" s="4"/>
      <c r="Q55" s="4"/>
      <c r="R55" s="4"/>
      <c r="S55" s="4"/>
      <c r="T55" s="4"/>
      <c r="U55" s="4"/>
      <c r="V55" s="4"/>
      <c r="W55" s="4"/>
      <c r="X55" s="4"/>
      <c r="Y55" s="2"/>
      <c r="Z55" s="4"/>
      <c r="AA55" s="4"/>
      <c r="AB55" s="4"/>
      <c r="AC55" s="2"/>
      <c r="AD55" s="4"/>
    </row>
    <row r="56" spans="1:30" ht="12.75">
      <c r="A56" s="36"/>
      <c r="B56" s="65" t="s">
        <v>100</v>
      </c>
      <c r="C56" s="9" t="str">
        <f>T($C$9)</f>
        <v>SpVgg Weil der Stadt</v>
      </c>
      <c r="D56" s="15" t="s">
        <v>18</v>
      </c>
      <c r="E56" s="9" t="str">
        <f>T($C$12)</f>
        <v>TV Waldrennach</v>
      </c>
      <c r="F56" s="1"/>
      <c r="G56" s="1"/>
      <c r="H56" s="1"/>
      <c r="I56" s="1"/>
      <c r="J56" s="1"/>
      <c r="K56" s="1"/>
      <c r="L56" s="1"/>
      <c r="M56" s="1"/>
      <c r="N56" s="1"/>
      <c r="O56" s="1" t="str">
        <f>T($C$11)</f>
        <v>TSV Kleinvillars</v>
      </c>
      <c r="Q56" s="4" t="s">
        <v>5</v>
      </c>
      <c r="S56" s="4"/>
      <c r="U56" s="4" t="s">
        <v>5</v>
      </c>
      <c r="W56" s="4"/>
      <c r="X56" s="4">
        <f>IF(P56="","",IF(P56=R56,"1",IF(P56&gt;R56,"2","0")))</f>
      </c>
      <c r="Y56" s="2" t="s">
        <v>5</v>
      </c>
      <c r="Z56" s="4">
        <f>IF(R56="","",IF(P56=R56,"1",IF(P56&lt;R56,"2","0")))</f>
      </c>
      <c r="AA56" s="4"/>
      <c r="AB56" s="4">
        <f>IF(T56="","",IF(T56=V56,"1",IF(T56&gt;V56,"2","0")))</f>
      </c>
      <c r="AC56" s="2" t="s">
        <v>5</v>
      </c>
      <c r="AD56" s="4">
        <f>IF(V56="","",IF(T56=V56,"1",IF(T56&lt;V56,"2","0")))</f>
      </c>
    </row>
    <row r="57" spans="1:30" s="4" customFormat="1" ht="12.75">
      <c r="A57" s="36"/>
      <c r="B57" s="65" t="s">
        <v>101</v>
      </c>
      <c r="C57" s="9" t="str">
        <f>T($C$10)</f>
        <v>TG Biberach</v>
      </c>
      <c r="D57" s="15" t="s">
        <v>18</v>
      </c>
      <c r="E57" s="9" t="str">
        <f>T($C$13)</f>
        <v>NLV Vaihingen</v>
      </c>
      <c r="F57" s="9"/>
      <c r="G57" s="9"/>
      <c r="H57" s="9"/>
      <c r="I57" s="9"/>
      <c r="J57" s="9"/>
      <c r="K57" s="9"/>
      <c r="L57" s="9"/>
      <c r="M57" s="9"/>
      <c r="N57" s="9"/>
      <c r="O57" s="1" t="str">
        <f>T($C$11)</f>
        <v>TSV Kleinvillars</v>
      </c>
      <c r="Q57" s="4" t="s">
        <v>5</v>
      </c>
      <c r="U57" s="4" t="s">
        <v>5</v>
      </c>
      <c r="X57" s="4">
        <f>IF(P57="","",IF(P57=R57,"1",IF(P57&gt;R57,"2","0")))</f>
      </c>
      <c r="Y57" s="2" t="s">
        <v>5</v>
      </c>
      <c r="Z57" s="4">
        <f>IF(R57="","",IF(P57=R57,"1",IF(P57&lt;R57,"2","0")))</f>
      </c>
      <c r="AB57" s="4">
        <f>IF(T57="","",IF(T57=V57,"1",IF(T57&gt;V57,"2","0")))</f>
      </c>
      <c r="AC57" s="2" t="s">
        <v>5</v>
      </c>
      <c r="AD57" s="4">
        <f>IF(V57="","",IF(T57=V57,"1",IF(T57&lt;V57,"2","0")))</f>
      </c>
    </row>
    <row r="58" spans="1:26" s="5" customFormat="1" ht="12.75">
      <c r="A58" s="36"/>
      <c r="B58" s="36"/>
      <c r="C58" s="9"/>
      <c r="D58" s="15"/>
      <c r="E58" s="9"/>
      <c r="F58" s="9"/>
      <c r="G58" s="9"/>
      <c r="H58" s="9"/>
      <c r="I58" s="9"/>
      <c r="J58" s="9"/>
      <c r="K58" s="9"/>
      <c r="L58" s="9"/>
      <c r="M58" s="9"/>
      <c r="N58" s="9"/>
      <c r="O58" s="9"/>
      <c r="P58" s="4"/>
      <c r="Q58" s="4"/>
      <c r="R58" s="4"/>
      <c r="S58" s="4"/>
      <c r="T58" s="4"/>
      <c r="U58" s="4"/>
      <c r="V58" s="4"/>
      <c r="W58" s="4"/>
      <c r="X58" s="4"/>
      <c r="Y58" s="2"/>
      <c r="Z58" s="4"/>
    </row>
    <row r="59" spans="1:33" s="5" customFormat="1" ht="12.75">
      <c r="A59" s="36" t="s">
        <v>19</v>
      </c>
      <c r="B59" s="36"/>
      <c r="C59" s="9"/>
      <c r="D59" s="15"/>
      <c r="E59" s="9"/>
      <c r="F59" s="9"/>
      <c r="G59" s="9"/>
      <c r="H59" s="9"/>
      <c r="I59" s="9"/>
      <c r="J59" s="9"/>
      <c r="K59" s="9"/>
      <c r="L59" s="9"/>
      <c r="M59" s="9"/>
      <c r="N59" s="9"/>
      <c r="O59" s="9"/>
      <c r="P59" s="4"/>
      <c r="Q59" s="4" t="s">
        <v>13</v>
      </c>
      <c r="R59" s="4"/>
      <c r="S59" s="4"/>
      <c r="T59" s="4"/>
      <c r="U59" s="4" t="s">
        <v>13</v>
      </c>
      <c r="V59" s="4"/>
      <c r="W59" s="4"/>
      <c r="X59" s="4"/>
      <c r="Y59" s="2" t="s">
        <v>4</v>
      </c>
      <c r="Z59" s="4"/>
      <c r="AA59" s="4"/>
      <c r="AB59" s="4"/>
      <c r="AC59" s="4"/>
      <c r="AD59" s="4"/>
      <c r="AE59" s="4"/>
      <c r="AF59" s="2"/>
      <c r="AG59" s="4"/>
    </row>
    <row r="60" spans="1:33" ht="12.75">
      <c r="A60" s="36"/>
      <c r="B60" s="36"/>
      <c r="C60" t="str">
        <f>T(C9)</f>
        <v>SpVgg Weil der Stadt</v>
      </c>
      <c r="E60" s="349">
        <f>X17</f>
      </c>
      <c r="F60" s="349">
        <f>Z20</f>
      </c>
      <c r="G60" s="349">
        <f>X24</f>
      </c>
      <c r="H60" s="349">
        <f>Z29</f>
      </c>
      <c r="I60" s="349">
        <f>Z44</f>
      </c>
      <c r="J60" s="349">
        <f>X47</f>
      </c>
      <c r="K60" s="349">
        <f>Z51</f>
      </c>
      <c r="L60" s="349">
        <f>X56</f>
      </c>
      <c r="M60" s="305"/>
      <c r="N60" s="305"/>
      <c r="Q60" s="2" t="s">
        <v>5</v>
      </c>
      <c r="T60" s="2">
        <f>SUM(T17+V20+T24+V29+V44+T47+V51+T56)</f>
        <v>0</v>
      </c>
      <c r="U60" s="2" t="s">
        <v>5</v>
      </c>
      <c r="V60" s="2">
        <f>SUM(V17+T20+V24+T29+T44+V47+T51+V56)</f>
        <v>0</v>
      </c>
      <c r="X60" s="2" t="e">
        <f>SUM(X17+Z20+X24+Z29+Z44+X47+Z51+X56)</f>
        <v>#VALUE!</v>
      </c>
      <c r="Y60" s="2" t="s">
        <v>5</v>
      </c>
      <c r="Z60" s="2" t="e">
        <f>SUM(Z17+X20+Z24+X29+X44+Z47+X51+Z56)</f>
        <v>#VALUE!</v>
      </c>
      <c r="AA60" s="2"/>
      <c r="AB60" s="2"/>
      <c r="AC60" s="2"/>
      <c r="AD60" s="2"/>
      <c r="AE60" s="2"/>
      <c r="AF60" s="2"/>
      <c r="AG60" s="2"/>
    </row>
    <row r="61" spans="1:33" ht="12.75">
      <c r="A61" s="36"/>
      <c r="B61" s="36"/>
      <c r="C61" s="1" t="str">
        <f>T(C10)</f>
        <v>TG Biberach</v>
      </c>
      <c r="D61" s="40"/>
      <c r="E61" s="349">
        <f>Z17</f>
      </c>
      <c r="F61" s="350">
        <f>X21</f>
      </c>
      <c r="G61" s="350">
        <f>X26</f>
      </c>
      <c r="H61" s="350">
        <f>Z30</f>
      </c>
      <c r="I61" s="350">
        <f>X44</f>
      </c>
      <c r="J61" s="350">
        <f>Z48</f>
      </c>
      <c r="K61" s="350">
        <f>Z53</f>
      </c>
      <c r="L61" s="350">
        <f>X57</f>
      </c>
      <c r="M61" s="351"/>
      <c r="N61" s="351"/>
      <c r="O61" s="351"/>
      <c r="Q61" s="4" t="s">
        <v>5</v>
      </c>
      <c r="S61" s="14"/>
      <c r="T61" s="2">
        <f>SUM(V17+T21+T26+V30+T44+V48+V53+T57)</f>
        <v>0</v>
      </c>
      <c r="U61" s="4" t="s">
        <v>5</v>
      </c>
      <c r="V61" s="2">
        <f>SUM(T17+V21+V26+T30+V44+T48+T53+V57)</f>
        <v>0</v>
      </c>
      <c r="W61" s="14"/>
      <c r="X61" s="2" t="e">
        <f>SUM(Z17+X21+X26+Z30+X44+Z48+Z53+X57)</f>
        <v>#VALUE!</v>
      </c>
      <c r="Y61" s="4" t="s">
        <v>5</v>
      </c>
      <c r="Z61" s="2" t="e">
        <f>SUM(X17+Z21+Z26+X30+Z44+X48+X53+Z57)</f>
        <v>#VALUE!</v>
      </c>
      <c r="AA61" s="2"/>
      <c r="AB61" s="2"/>
      <c r="AC61" s="4"/>
      <c r="AD61" s="2"/>
      <c r="AE61" s="2"/>
      <c r="AF61" s="4"/>
      <c r="AG61" s="2"/>
    </row>
    <row r="62" spans="1:33" s="5" customFormat="1" ht="12.75">
      <c r="A62" s="36"/>
      <c r="B62" s="36"/>
      <c r="C62" s="9" t="str">
        <f>T(C11)</f>
        <v>TSV Kleinvillars</v>
      </c>
      <c r="D62" s="15"/>
      <c r="E62" s="352">
        <f>X18</f>
      </c>
      <c r="F62" s="352">
        <f>Z21</f>
      </c>
      <c r="G62" s="352">
        <f>Z24</f>
      </c>
      <c r="H62" s="352">
        <f>X27</f>
      </c>
      <c r="I62" s="352">
        <f>Z45</f>
      </c>
      <c r="J62" s="352">
        <f>X48</f>
      </c>
      <c r="K62" s="352">
        <f>X51</f>
      </c>
      <c r="L62" s="352">
        <f>Z54</f>
      </c>
      <c r="M62" s="295"/>
      <c r="N62" s="295"/>
      <c r="O62" s="9"/>
      <c r="P62" s="4"/>
      <c r="Q62" s="4" t="s">
        <v>5</v>
      </c>
      <c r="R62" s="4"/>
      <c r="S62" s="4"/>
      <c r="T62" s="4">
        <f>SUM(T18+V21+V24+T27+V45+T48+T51+V54)</f>
        <v>0</v>
      </c>
      <c r="U62" s="4" t="s">
        <v>5</v>
      </c>
      <c r="V62" s="4">
        <f>SUM(V18+T21+T24+V27+T45+V48+V51+T54)</f>
        <v>0</v>
      </c>
      <c r="W62" s="4"/>
      <c r="X62" s="4" t="e">
        <f>SUM(X18+Z21+Z24+X27+Z45+X48+X51+Z54)</f>
        <v>#VALUE!</v>
      </c>
      <c r="Y62" s="4" t="s">
        <v>5</v>
      </c>
      <c r="Z62" s="4" t="e">
        <f>SUM(Z18+X21+X24+Z27+X45+Z48+Z51+X54)</f>
        <v>#VALUE!</v>
      </c>
      <c r="AA62" s="4"/>
      <c r="AB62" s="4"/>
      <c r="AC62" s="4"/>
      <c r="AD62" s="4"/>
      <c r="AE62" s="4"/>
      <c r="AF62" s="4"/>
      <c r="AG62" s="4"/>
    </row>
    <row r="63" spans="1:33" ht="12.75">
      <c r="A63" s="36"/>
      <c r="B63" s="36"/>
      <c r="C63" s="1" t="str">
        <f>T(C12)</f>
        <v>TV Waldrennach</v>
      </c>
      <c r="D63" s="40"/>
      <c r="E63" s="350">
        <f>Z18</f>
      </c>
      <c r="F63" s="350">
        <f>X23</f>
      </c>
      <c r="G63" s="350">
        <f>Z26</f>
      </c>
      <c r="H63" s="350">
        <f>X29</f>
      </c>
      <c r="I63" s="350">
        <f>X45</f>
      </c>
      <c r="J63" s="350">
        <f>Z50</f>
      </c>
      <c r="K63" s="350">
        <f>X53</f>
      </c>
      <c r="L63" s="350">
        <f>Z56</f>
      </c>
      <c r="M63" s="351"/>
      <c r="N63" s="351"/>
      <c r="O63" s="1"/>
      <c r="Q63" s="4" t="s">
        <v>5</v>
      </c>
      <c r="S63" s="4"/>
      <c r="T63" s="2">
        <f>SUM(V18+T23+V26+T29+T45+V50+T53+V56)</f>
        <v>0</v>
      </c>
      <c r="U63" s="4" t="s">
        <v>5</v>
      </c>
      <c r="V63" s="2">
        <f>SUM(T18+V23+T26+V29+V45+T50+V53+T56)</f>
        <v>0</v>
      </c>
      <c r="W63" s="4"/>
      <c r="X63" s="2" t="e">
        <f>SUM(Z18+X23+Z26+X29+X45+Z50+X53+Z56)</f>
        <v>#VALUE!</v>
      </c>
      <c r="Y63" s="4" t="s">
        <v>5</v>
      </c>
      <c r="Z63" s="2" t="e">
        <f>SUM(X18+Z23+X26+Z29+Z45+X50+Z53+X56)</f>
        <v>#VALUE!</v>
      </c>
      <c r="AA63" s="2"/>
      <c r="AB63" s="2"/>
      <c r="AC63" s="4"/>
      <c r="AD63" s="2"/>
      <c r="AE63" s="2"/>
      <c r="AF63" s="4"/>
      <c r="AG63" s="2"/>
    </row>
    <row r="64" spans="1:33" ht="12.75">
      <c r="A64" s="36"/>
      <c r="B64" s="36"/>
      <c r="C64" t="str">
        <f>T(C13)</f>
        <v>NLV Vaihingen</v>
      </c>
      <c r="E64" s="349">
        <f>X20</f>
      </c>
      <c r="F64" s="349">
        <f>Z23</f>
      </c>
      <c r="G64" s="349">
        <f>Z27</f>
      </c>
      <c r="H64" s="349">
        <f>X30</f>
      </c>
      <c r="I64" s="349">
        <f>Z47</f>
      </c>
      <c r="J64" s="349">
        <f>X50</f>
      </c>
      <c r="K64" s="349">
        <f>X54</f>
      </c>
      <c r="L64" s="349">
        <f>Z57</f>
      </c>
      <c r="M64" s="305"/>
      <c r="N64" s="305"/>
      <c r="Q64" s="2" t="s">
        <v>5</v>
      </c>
      <c r="T64" s="2">
        <f>SUM(T20+V23+V27+T30+V47+T50+T54+V57)</f>
        <v>0</v>
      </c>
      <c r="U64" s="2" t="s">
        <v>5</v>
      </c>
      <c r="V64" s="2">
        <f>SUM(V20+T23+T27+V30+T47+V50+V54+T57)</f>
        <v>0</v>
      </c>
      <c r="X64" s="2" t="e">
        <f>SUM(X20+Z23+Z27+X30+Z47+X50+X54+Z57)</f>
        <v>#VALUE!</v>
      </c>
      <c r="Y64" s="2" t="s">
        <v>5</v>
      </c>
      <c r="Z64" s="2" t="e">
        <f>SUM(Z20+X23+X27+Z30+X47+Z50+Z54+X57)</f>
        <v>#VALUE!</v>
      </c>
      <c r="AA64" s="2"/>
      <c r="AB64" s="2"/>
      <c r="AC64" s="2"/>
      <c r="AD64" s="2"/>
      <c r="AE64" s="2"/>
      <c r="AF64" s="2"/>
      <c r="AG64" s="2"/>
    </row>
    <row r="65" spans="1:26" s="3" customFormat="1" ht="12.75">
      <c r="A65" s="36"/>
      <c r="B65" s="36"/>
      <c r="C65" s="9"/>
      <c r="D65" s="15"/>
      <c r="E65" s="9"/>
      <c r="F65" s="9"/>
      <c r="G65" s="9"/>
      <c r="H65" s="9"/>
      <c r="I65" s="9"/>
      <c r="J65" s="9"/>
      <c r="K65" s="9"/>
      <c r="L65" s="9"/>
      <c r="M65" s="9"/>
      <c r="N65" s="9"/>
      <c r="O65" s="9"/>
      <c r="P65" s="14"/>
      <c r="Q65" s="4"/>
      <c r="R65" s="14"/>
      <c r="S65" s="4"/>
      <c r="T65" s="14"/>
      <c r="U65" s="4"/>
      <c r="V65" s="14"/>
      <c r="W65" s="4"/>
      <c r="X65" s="4"/>
      <c r="Y65" s="4"/>
      <c r="Z65" s="4"/>
    </row>
    <row r="66" spans="1:26" ht="12.75">
      <c r="A66" s="36"/>
      <c r="B66" s="36"/>
      <c r="C66" s="1"/>
      <c r="D66" s="40"/>
      <c r="E66" s="1"/>
      <c r="F66" s="1"/>
      <c r="G66" s="1"/>
      <c r="H66" s="1"/>
      <c r="I66" s="1"/>
      <c r="J66" s="1"/>
      <c r="K66" s="1"/>
      <c r="L66" s="1"/>
      <c r="M66" s="1"/>
      <c r="N66" s="1"/>
      <c r="O66" s="1"/>
      <c r="Q66" s="4"/>
      <c r="U66" s="4"/>
      <c r="X66" s="4"/>
      <c r="Z66" s="4"/>
    </row>
    <row r="68" spans="1:26" ht="12.75">
      <c r="A68" s="36"/>
      <c r="B68" s="36"/>
      <c r="C68" s="1"/>
      <c r="D68" s="40"/>
      <c r="E68" s="1"/>
      <c r="F68" s="1"/>
      <c r="G68" s="1"/>
      <c r="H68" s="1"/>
      <c r="I68" s="1"/>
      <c r="J68" s="1"/>
      <c r="K68" s="1"/>
      <c r="L68" s="1"/>
      <c r="M68" s="1"/>
      <c r="N68" s="1"/>
      <c r="O68" s="1"/>
      <c r="Q68" s="4"/>
      <c r="S68" s="14"/>
      <c r="U68" s="4"/>
      <c r="W68" s="14"/>
      <c r="X68" s="4"/>
      <c r="Z68" s="4"/>
    </row>
    <row r="69" spans="1:26" ht="12.75">
      <c r="A69" s="36"/>
      <c r="B69" s="36"/>
      <c r="C69" s="1"/>
      <c r="D69" s="40"/>
      <c r="E69" s="1"/>
      <c r="F69" s="1"/>
      <c r="G69" s="1"/>
      <c r="H69" s="1"/>
      <c r="I69" s="1"/>
      <c r="J69" s="1"/>
      <c r="K69" s="1"/>
      <c r="L69" s="1"/>
      <c r="M69" s="1"/>
      <c r="N69" s="1"/>
      <c r="O69" s="1"/>
      <c r="Q69" s="4"/>
      <c r="S69" s="4"/>
      <c r="U69" s="4"/>
      <c r="W69" s="4"/>
      <c r="X69" s="4"/>
      <c r="Z69" s="4"/>
    </row>
    <row r="70" spans="1:26" s="5" customFormat="1" ht="12.75">
      <c r="A70" s="36"/>
      <c r="B70" s="36"/>
      <c r="C70" s="9"/>
      <c r="D70" s="15"/>
      <c r="E70" s="9"/>
      <c r="F70" s="9"/>
      <c r="G70" s="9"/>
      <c r="H70" s="9"/>
      <c r="I70" s="9"/>
      <c r="J70" s="9"/>
      <c r="K70" s="9"/>
      <c r="L70" s="9"/>
      <c r="M70" s="9"/>
      <c r="N70" s="9"/>
      <c r="O70" s="9"/>
      <c r="P70" s="4"/>
      <c r="Q70" s="4"/>
      <c r="R70" s="4"/>
      <c r="S70" s="4"/>
      <c r="T70" s="4"/>
      <c r="U70" s="4"/>
      <c r="V70" s="4"/>
      <c r="W70" s="4"/>
      <c r="X70" s="4"/>
      <c r="Y70" s="2"/>
      <c r="Z70" s="4"/>
    </row>
    <row r="72" spans="1:26" ht="12.75">
      <c r="A72" s="36"/>
      <c r="B72" s="36"/>
      <c r="C72" s="1"/>
      <c r="D72" s="40"/>
      <c r="E72" s="1"/>
      <c r="F72" s="1"/>
      <c r="G72" s="1"/>
      <c r="H72" s="1"/>
      <c r="I72" s="1"/>
      <c r="J72" s="1"/>
      <c r="K72" s="1"/>
      <c r="L72" s="1"/>
      <c r="M72" s="1"/>
      <c r="N72" s="1"/>
      <c r="O72" s="1"/>
      <c r="S72" s="14"/>
      <c r="W72" s="14"/>
      <c r="X72" s="4"/>
      <c r="Z72" s="4"/>
    </row>
    <row r="74" spans="1:26" ht="12.75">
      <c r="A74" s="36"/>
      <c r="B74" s="36"/>
      <c r="C74" s="1"/>
      <c r="D74" s="40"/>
      <c r="E74" s="1"/>
      <c r="F74" s="1"/>
      <c r="G74" s="1"/>
      <c r="H74" s="1"/>
      <c r="I74" s="1"/>
      <c r="J74" s="1"/>
      <c r="K74" s="1"/>
      <c r="L74" s="1"/>
      <c r="M74" s="1"/>
      <c r="N74" s="1"/>
      <c r="O74" s="1"/>
      <c r="S74" s="14"/>
      <c r="W74" s="14"/>
      <c r="X74" s="14"/>
      <c r="Y74" s="14"/>
      <c r="Z74" s="14"/>
    </row>
    <row r="75" spans="1:26" s="7" customFormat="1" ht="12.75">
      <c r="A75" s="34"/>
      <c r="B75" s="34"/>
      <c r="D75" s="38"/>
      <c r="P75" s="14"/>
      <c r="Q75" s="14"/>
      <c r="R75" s="14"/>
      <c r="S75" s="14"/>
      <c r="T75" s="14"/>
      <c r="U75" s="14"/>
      <c r="V75" s="14"/>
      <c r="W75" s="14"/>
      <c r="X75" s="14"/>
      <c r="Y75" s="14"/>
      <c r="Z75" s="14"/>
    </row>
    <row r="76" spans="1:26" s="7" customFormat="1" ht="12.75">
      <c r="A76" s="34"/>
      <c r="B76" s="34"/>
      <c r="D76" s="38"/>
      <c r="P76" s="14"/>
      <c r="Q76" s="14"/>
      <c r="R76" s="14"/>
      <c r="S76" s="14"/>
      <c r="T76" s="14"/>
      <c r="U76" s="14"/>
      <c r="V76" s="14"/>
      <c r="W76" s="14"/>
      <c r="X76" s="14"/>
      <c r="Y76" s="14"/>
      <c r="Z76" s="14"/>
    </row>
    <row r="77" spans="1:26" s="7" customFormat="1" ht="12.75">
      <c r="A77" s="34"/>
      <c r="B77" s="34"/>
      <c r="D77" s="38"/>
      <c r="P77" s="14"/>
      <c r="Q77" s="14"/>
      <c r="R77" s="14"/>
      <c r="S77" s="14"/>
      <c r="T77" s="14"/>
      <c r="U77" s="14"/>
      <c r="V77" s="14"/>
      <c r="W77" s="14"/>
      <c r="X77" s="14"/>
      <c r="Y77" s="14"/>
      <c r="Z77" s="14"/>
    </row>
    <row r="78" spans="1:26" s="7" customFormat="1" ht="12.75">
      <c r="A78" s="34"/>
      <c r="B78" s="34"/>
      <c r="D78" s="38"/>
      <c r="P78" s="14"/>
      <c r="Q78" s="14"/>
      <c r="R78" s="14"/>
      <c r="S78" s="14"/>
      <c r="T78" s="14"/>
      <c r="U78" s="14"/>
      <c r="V78" s="14"/>
      <c r="W78" s="14"/>
      <c r="X78" s="14"/>
      <c r="Y78" s="14"/>
      <c r="Z78" s="14"/>
    </row>
    <row r="79" spans="1:26" s="7" customFormat="1" ht="12.75">
      <c r="A79" s="34"/>
      <c r="B79" s="34"/>
      <c r="D79" s="38"/>
      <c r="P79" s="14"/>
      <c r="Q79" s="14"/>
      <c r="R79" s="14"/>
      <c r="S79" s="14"/>
      <c r="T79" s="14"/>
      <c r="U79" s="14"/>
      <c r="V79" s="14"/>
      <c r="W79" s="14"/>
      <c r="X79" s="14"/>
      <c r="Y79" s="14"/>
      <c r="Z79" s="14"/>
    </row>
    <row r="80" spans="1:26" s="7" customFormat="1" ht="12.75">
      <c r="A80" s="34"/>
      <c r="B80" s="34"/>
      <c r="D80" s="38"/>
      <c r="P80" s="14"/>
      <c r="Q80" s="14"/>
      <c r="R80" s="14"/>
      <c r="S80" s="14"/>
      <c r="T80" s="14"/>
      <c r="U80" s="14"/>
      <c r="V80" s="14"/>
      <c r="W80" s="14"/>
      <c r="X80" s="14"/>
      <c r="Y80" s="14"/>
      <c r="Z80" s="14"/>
    </row>
    <row r="81" spans="1:26" s="7" customFormat="1" ht="12.75">
      <c r="A81" s="34"/>
      <c r="B81" s="34"/>
      <c r="D81" s="38"/>
      <c r="P81" s="14"/>
      <c r="Q81" s="14"/>
      <c r="R81" s="14"/>
      <c r="S81" s="14"/>
      <c r="T81" s="14"/>
      <c r="U81" s="14"/>
      <c r="V81" s="14"/>
      <c r="W81" s="14"/>
      <c r="X81" s="14"/>
      <c r="Y81" s="14"/>
      <c r="Z81" s="14"/>
    </row>
    <row r="82" spans="1:26" s="7" customFormat="1" ht="12.75">
      <c r="A82" s="34"/>
      <c r="B82" s="34"/>
      <c r="D82" s="38"/>
      <c r="P82" s="14"/>
      <c r="Q82" s="14"/>
      <c r="R82" s="14"/>
      <c r="S82" s="4"/>
      <c r="T82" s="14"/>
      <c r="U82" s="14"/>
      <c r="V82" s="14"/>
      <c r="W82" s="4"/>
      <c r="X82" s="4"/>
      <c r="Y82" s="2"/>
      <c r="Z82" s="4"/>
    </row>
    <row r="83" spans="1:26" s="7" customFormat="1" ht="12.75">
      <c r="A83" s="34"/>
      <c r="B83" s="34"/>
      <c r="D83" s="38"/>
      <c r="P83" s="14"/>
      <c r="Q83" s="14"/>
      <c r="R83" s="14"/>
      <c r="S83" s="4"/>
      <c r="T83" s="14"/>
      <c r="U83" s="14"/>
      <c r="V83" s="14"/>
      <c r="W83" s="4"/>
      <c r="X83" s="4"/>
      <c r="Y83" s="2"/>
      <c r="Z83" s="4"/>
    </row>
    <row r="84" spans="1:26" s="7" customFormat="1" ht="12.75">
      <c r="A84" s="34"/>
      <c r="B84" s="34"/>
      <c r="D84" s="38"/>
      <c r="P84" s="14"/>
      <c r="Q84" s="14"/>
      <c r="R84" s="14"/>
      <c r="S84" s="4"/>
      <c r="T84" s="14"/>
      <c r="U84" s="14"/>
      <c r="V84" s="14"/>
      <c r="W84" s="4"/>
      <c r="X84" s="4"/>
      <c r="Y84" s="2"/>
      <c r="Z84" s="4"/>
    </row>
  </sheetData>
  <sheetProtection/>
  <mergeCells count="7">
    <mergeCell ref="C1:N1"/>
    <mergeCell ref="C2:N2"/>
    <mergeCell ref="C4:N4"/>
    <mergeCell ref="C5:N5"/>
    <mergeCell ref="C32:N32"/>
    <mergeCell ref="C36:N36"/>
    <mergeCell ref="C33:N33"/>
  </mergeCells>
  <printOptions/>
  <pageMargins left="0.7" right="0.7" top="0.787401575" bottom="0.787401575" header="0.3" footer="0.3"/>
  <pageSetup orientation="portrait" paperSize="9"/>
  <ignoredErrors>
    <ignoredError sqref="B47" numberStoredAsText="1"/>
  </ignoredErrors>
</worksheet>
</file>

<file path=xl/worksheets/sheet7.xml><?xml version="1.0" encoding="utf-8"?>
<worksheet xmlns="http://schemas.openxmlformats.org/spreadsheetml/2006/main" xmlns:r="http://schemas.openxmlformats.org/officeDocument/2006/relationships">
  <sheetPr>
    <tabColor indexed="13"/>
  </sheetPr>
  <dimension ref="A1:V58"/>
  <sheetViews>
    <sheetView workbookViewId="0" topLeftCell="A3">
      <selection activeCell="A4" sqref="A4:IV9"/>
    </sheetView>
  </sheetViews>
  <sheetFormatPr defaultColWidth="11.421875" defaultRowHeight="12.75"/>
  <cols>
    <col min="1" max="1" width="10.140625" style="21" customWidth="1"/>
    <col min="2" max="2" width="22.00390625" style="0" customWidth="1"/>
    <col min="3" max="3" width="5.57421875" style="66" customWidth="1"/>
    <col min="4" max="4" width="2.7109375" style="40" customWidth="1"/>
    <col min="5" max="5" width="3.28125" style="21" customWidth="1"/>
    <col min="6" max="6" width="22.28125" style="0" customWidth="1"/>
    <col min="7" max="7" width="5.421875" style="66" customWidth="1"/>
    <col min="8" max="8" width="3.57421875" style="1" bestFit="1" customWidth="1"/>
    <col min="9" max="9" width="3.7109375" style="123" customWidth="1"/>
    <col min="10" max="10" width="20.8515625" style="0" bestFit="1" customWidth="1"/>
    <col min="11" max="11" width="6.421875" style="66" customWidth="1"/>
    <col min="12" max="12" width="0.9921875" style="1" customWidth="1"/>
    <col min="13" max="13" width="4.28125" style="21" customWidth="1"/>
    <col min="14" max="14" width="18.140625" style="0" customWidth="1"/>
    <col min="15" max="15" width="5.7109375" style="66" customWidth="1"/>
    <col min="16" max="16" width="2.140625" style="1" customWidth="1"/>
    <col min="17" max="17" width="3.421875" style="0" customWidth="1"/>
    <col min="18" max="18" width="17.421875" style="0" customWidth="1"/>
    <col min="19" max="19" width="5.7109375" style="66" customWidth="1"/>
    <col min="20" max="20" width="3.28125" style="0" customWidth="1"/>
    <col min="21" max="21" width="22.8515625" style="0" customWidth="1"/>
    <col min="22" max="22" width="5.7109375" style="66" customWidth="1"/>
  </cols>
  <sheetData>
    <row r="1" spans="1:22" s="94" customFormat="1" ht="15.75">
      <c r="A1" s="93"/>
      <c r="B1" s="94" t="s">
        <v>102</v>
      </c>
      <c r="C1" s="95"/>
      <c r="D1" s="96"/>
      <c r="E1" s="93"/>
      <c r="H1" s="96"/>
      <c r="I1" s="97"/>
      <c r="K1" s="95"/>
      <c r="L1" s="96"/>
      <c r="M1" s="93"/>
      <c r="P1" s="96"/>
      <c r="V1" s="98"/>
    </row>
    <row r="2" spans="1:22" s="94" customFormat="1" ht="15.75">
      <c r="A2" s="96" t="s">
        <v>84</v>
      </c>
      <c r="C2" s="99"/>
      <c r="D2" s="100"/>
      <c r="E2" s="93"/>
      <c r="G2" s="99" t="s">
        <v>103</v>
      </c>
      <c r="H2" s="96"/>
      <c r="I2" s="97"/>
      <c r="J2"/>
      <c r="K2" s="99"/>
      <c r="L2" s="96"/>
      <c r="M2"/>
      <c r="O2" s="99"/>
      <c r="P2" s="96"/>
      <c r="S2" s="99"/>
      <c r="V2" s="99"/>
    </row>
    <row r="3" spans="1:16" s="102" customFormat="1" ht="16.5" thickBot="1">
      <c r="A3" s="101"/>
      <c r="B3" s="102" t="s">
        <v>85</v>
      </c>
      <c r="C3" s="103"/>
      <c r="D3" s="104"/>
      <c r="E3" s="105"/>
      <c r="F3" s="102" t="s">
        <v>86</v>
      </c>
      <c r="G3" s="103"/>
      <c r="H3" s="106"/>
      <c r="J3" s="102" t="s">
        <v>87</v>
      </c>
      <c r="L3" s="106"/>
      <c r="P3" s="106"/>
    </row>
    <row r="4" spans="1:18" s="108" customFormat="1" ht="15.75">
      <c r="A4" s="160"/>
      <c r="B4" s="184"/>
      <c r="C4" s="162"/>
      <c r="D4" s="163"/>
      <c r="E4" s="164"/>
      <c r="F4" s="161"/>
      <c r="G4" s="162"/>
      <c r="H4" s="165"/>
      <c r="I4" s="166"/>
      <c r="J4" s="272"/>
      <c r="K4" s="102"/>
      <c r="L4" s="106"/>
      <c r="M4" s="102"/>
      <c r="N4" s="102"/>
      <c r="O4" s="102"/>
      <c r="P4" s="106"/>
      <c r="Q4" s="102"/>
      <c r="R4" s="102"/>
    </row>
    <row r="5" spans="1:18" s="108" customFormat="1" ht="15.75">
      <c r="A5" s="185"/>
      <c r="B5" s="182"/>
      <c r="C5" s="179"/>
      <c r="D5" s="183"/>
      <c r="E5" s="181"/>
      <c r="F5" s="174"/>
      <c r="G5" s="179"/>
      <c r="H5" s="180"/>
      <c r="I5" s="181"/>
      <c r="J5" s="273"/>
      <c r="K5" s="102"/>
      <c r="L5" s="106"/>
      <c r="M5" s="102"/>
      <c r="N5" s="102"/>
      <c r="O5" s="102"/>
      <c r="P5" s="106"/>
      <c r="Q5" s="102"/>
      <c r="R5" s="102"/>
    </row>
    <row r="6" spans="1:18" s="108" customFormat="1" ht="15.75">
      <c r="A6" s="185"/>
      <c r="B6" s="182"/>
      <c r="C6" s="179"/>
      <c r="D6" s="183"/>
      <c r="E6" s="181"/>
      <c r="F6" s="174"/>
      <c r="G6" s="179"/>
      <c r="H6" s="180"/>
      <c r="I6" s="181"/>
      <c r="J6" s="273"/>
      <c r="K6" s="102"/>
      <c r="L6" s="106"/>
      <c r="M6" s="102"/>
      <c r="N6" s="102"/>
      <c r="O6" s="102"/>
      <c r="P6" s="106"/>
      <c r="Q6" s="102"/>
      <c r="R6" s="102"/>
    </row>
    <row r="7" spans="1:18" s="108" customFormat="1" ht="16.5" thickBot="1">
      <c r="A7" s="167"/>
      <c r="B7" s="168"/>
      <c r="C7" s="169"/>
      <c r="D7" s="170"/>
      <c r="E7" s="171"/>
      <c r="F7" s="172"/>
      <c r="G7" s="169"/>
      <c r="H7" s="173"/>
      <c r="I7" s="171"/>
      <c r="J7" s="274"/>
      <c r="K7" s="102"/>
      <c r="L7" s="106"/>
      <c r="M7" s="102"/>
      <c r="N7" s="102"/>
      <c r="O7" s="102"/>
      <c r="P7" s="106"/>
      <c r="Q7" s="102"/>
      <c r="R7" s="102"/>
    </row>
    <row r="8" spans="1:18" s="112" customFormat="1" ht="12.75">
      <c r="A8" s="267"/>
      <c r="B8" s="268"/>
      <c r="C8" s="269"/>
      <c r="D8" s="270"/>
      <c r="E8" s="267"/>
      <c r="F8" s="268"/>
      <c r="G8" s="269"/>
      <c r="H8" s="271"/>
      <c r="I8" s="267"/>
      <c r="J8" s="268"/>
      <c r="K8" s="109"/>
      <c r="L8" s="111"/>
      <c r="M8" s="36"/>
      <c r="N8" s="12"/>
      <c r="O8" s="109"/>
      <c r="P8" s="111"/>
      <c r="Q8" s="36"/>
      <c r="R8" s="12"/>
    </row>
    <row r="9" spans="1:18" s="112" customFormat="1" ht="12.75">
      <c r="A9" s="267"/>
      <c r="B9" s="268"/>
      <c r="C9" s="269"/>
      <c r="D9" s="270"/>
      <c r="E9" s="267"/>
      <c r="F9" s="268"/>
      <c r="G9" s="269"/>
      <c r="H9" s="271"/>
      <c r="I9" s="267"/>
      <c r="J9" s="268"/>
      <c r="K9" s="109"/>
      <c r="L9" s="111"/>
      <c r="M9" s="36"/>
      <c r="N9" s="12"/>
      <c r="O9" s="109"/>
      <c r="P9" s="111"/>
      <c r="Q9" s="36"/>
      <c r="R9" s="12"/>
    </row>
    <row r="10" spans="1:17" s="12" customFormat="1" ht="12.75">
      <c r="A10" s="36"/>
      <c r="B10" s="9"/>
      <c r="C10" s="109"/>
      <c r="D10" s="110"/>
      <c r="E10" s="36"/>
      <c r="G10" s="109"/>
      <c r="H10" s="6"/>
      <c r="I10" s="36"/>
      <c r="J10" s="9"/>
      <c r="K10" s="109"/>
      <c r="L10" s="6"/>
      <c r="M10" s="36"/>
      <c r="N10" s="9"/>
      <c r="O10" s="109"/>
      <c r="P10" s="6"/>
      <c r="Q10" s="36"/>
    </row>
    <row r="11" spans="1:17" s="12" customFormat="1" ht="12.75">
      <c r="A11" s="36" t="s">
        <v>88</v>
      </c>
      <c r="B11" s="9"/>
      <c r="C11" s="109"/>
      <c r="D11" s="110"/>
      <c r="E11" s="36"/>
      <c r="G11" s="109"/>
      <c r="H11" s="6"/>
      <c r="I11" s="36"/>
      <c r="J11" s="9"/>
      <c r="K11" s="109"/>
      <c r="L11" s="6"/>
      <c r="M11" s="36"/>
      <c r="N11" s="9"/>
      <c r="O11" s="109"/>
      <c r="P11" s="6"/>
      <c r="Q11" s="36"/>
    </row>
    <row r="12" spans="2:22" s="12" customFormat="1" ht="12.75">
      <c r="B12" s="12" t="s">
        <v>132</v>
      </c>
      <c r="C12" s="109"/>
      <c r="F12" s="12" t="s">
        <v>131</v>
      </c>
      <c r="G12" s="115"/>
      <c r="H12" s="6"/>
      <c r="K12" s="109"/>
      <c r="L12" s="6"/>
      <c r="M12" s="116"/>
      <c r="N12" s="117"/>
      <c r="O12" s="115"/>
      <c r="P12" s="6"/>
      <c r="Q12" s="112"/>
      <c r="R12" s="112"/>
      <c r="S12" s="115"/>
      <c r="T12" s="118"/>
      <c r="U12" s="6"/>
      <c r="V12" s="115"/>
    </row>
    <row r="13" spans="1:16" s="11" customFormat="1" ht="12.75">
      <c r="A13" s="114"/>
      <c r="B13" s="113" t="s">
        <v>89</v>
      </c>
      <c r="C13" s="107"/>
      <c r="D13" s="119"/>
      <c r="F13" s="120" t="s">
        <v>90</v>
      </c>
      <c r="G13" s="107"/>
      <c r="H13" s="113"/>
      <c r="I13" s="114"/>
      <c r="J13" s="67" t="s">
        <v>91</v>
      </c>
      <c r="K13" s="107"/>
      <c r="L13" s="113"/>
      <c r="N13" s="113" t="s">
        <v>92</v>
      </c>
      <c r="O13" s="107"/>
      <c r="P13" s="113"/>
    </row>
    <row r="14" spans="1:16" s="12" customFormat="1" ht="12.75">
      <c r="A14" s="36"/>
      <c r="B14" s="174"/>
      <c r="C14" s="276"/>
      <c r="D14" s="110"/>
      <c r="E14" s="36"/>
      <c r="F14" s="174"/>
      <c r="G14" s="276"/>
      <c r="I14" s="36"/>
      <c r="J14" s="9"/>
      <c r="K14" s="109"/>
      <c r="L14" s="6"/>
      <c r="M14" s="36"/>
      <c r="N14" s="9"/>
      <c r="O14" s="109"/>
      <c r="P14" s="6"/>
    </row>
    <row r="15" spans="1:16" s="12" customFormat="1" ht="12.75">
      <c r="A15" s="36"/>
      <c r="B15" s="174"/>
      <c r="C15" s="276"/>
      <c r="D15" s="110"/>
      <c r="E15" s="36"/>
      <c r="F15" s="174"/>
      <c r="G15" s="276"/>
      <c r="I15" s="36"/>
      <c r="J15" s="9"/>
      <c r="K15" s="109"/>
      <c r="L15" s="6"/>
      <c r="M15" s="36"/>
      <c r="N15" s="9"/>
      <c r="O15" s="109"/>
      <c r="P15" s="6"/>
    </row>
    <row r="16" spans="1:16" s="12" customFormat="1" ht="12.75">
      <c r="A16" s="36"/>
      <c r="B16" s="174"/>
      <c r="C16" s="276"/>
      <c r="D16" s="110"/>
      <c r="E16" s="36"/>
      <c r="F16" s="174"/>
      <c r="G16" s="276"/>
      <c r="I16" s="36"/>
      <c r="J16" s="121"/>
      <c r="K16" s="109"/>
      <c r="L16" s="6"/>
      <c r="M16" s="36"/>
      <c r="N16" s="121"/>
      <c r="O16" s="109"/>
      <c r="P16" s="6"/>
    </row>
    <row r="17" spans="1:16" s="12" customFormat="1" ht="12.75">
      <c r="A17" s="36"/>
      <c r="B17" s="174"/>
      <c r="C17" s="276"/>
      <c r="D17" s="110"/>
      <c r="E17" s="36"/>
      <c r="F17" s="174"/>
      <c r="G17" s="276"/>
      <c r="I17" s="36"/>
      <c r="J17" s="9"/>
      <c r="K17" s="109"/>
      <c r="L17" s="6"/>
      <c r="M17" s="36"/>
      <c r="N17" s="9"/>
      <c r="O17" s="109"/>
      <c r="P17" s="6"/>
    </row>
    <row r="18" spans="1:16" s="12" customFormat="1" ht="12.75">
      <c r="A18" s="36"/>
      <c r="B18" s="174"/>
      <c r="C18" s="276"/>
      <c r="D18" s="110"/>
      <c r="E18" s="36"/>
      <c r="F18" s="174"/>
      <c r="G18" s="276"/>
      <c r="I18" s="36"/>
      <c r="J18" s="9"/>
      <c r="K18" s="109"/>
      <c r="L18" s="6"/>
      <c r="M18" s="36"/>
      <c r="N18" s="9"/>
      <c r="O18" s="109"/>
      <c r="P18" s="6"/>
    </row>
    <row r="19" spans="1:16" s="12" customFormat="1" ht="12.75">
      <c r="A19" s="36"/>
      <c r="B19" s="174"/>
      <c r="C19" s="276"/>
      <c r="D19" s="110"/>
      <c r="E19" s="36"/>
      <c r="F19" s="174"/>
      <c r="G19" s="276"/>
      <c r="I19" s="36"/>
      <c r="J19" s="9"/>
      <c r="K19" s="109"/>
      <c r="L19" s="6"/>
      <c r="M19" s="36"/>
      <c r="N19" s="9"/>
      <c r="O19" s="109"/>
      <c r="P19" s="6"/>
    </row>
    <row r="20" spans="1:16" s="125" customFormat="1" ht="18" customHeight="1">
      <c r="A20" s="122"/>
      <c r="C20" s="275">
        <f>SUM(C14:C19)</f>
        <v>0</v>
      </c>
      <c r="D20" s="4"/>
      <c r="E20" s="5"/>
      <c r="F20" s="56"/>
      <c r="G20" s="275">
        <f>SUM(G14:G19)</f>
        <v>0</v>
      </c>
      <c r="H20" s="6"/>
      <c r="I20" s="122"/>
      <c r="J20" s="126"/>
      <c r="K20" s="127"/>
      <c r="L20" s="128"/>
      <c r="N20" s="126"/>
      <c r="O20" s="127"/>
      <c r="P20" s="128"/>
    </row>
    <row r="21" spans="1:16" s="125" customFormat="1" ht="18" customHeight="1">
      <c r="A21" s="122"/>
      <c r="C21" s="56"/>
      <c r="D21" s="4"/>
      <c r="E21" s="5"/>
      <c r="F21" s="56"/>
      <c r="G21" s="109"/>
      <c r="H21" s="6"/>
      <c r="I21" s="122"/>
      <c r="J21" s="126"/>
      <c r="K21" s="127"/>
      <c r="L21" s="128"/>
      <c r="N21" s="126"/>
      <c r="O21" s="127"/>
      <c r="P21" s="128"/>
    </row>
    <row r="22" spans="1:16" s="12" customFormat="1" ht="15.75">
      <c r="A22" s="118"/>
      <c r="C22" s="56"/>
      <c r="D22" s="4"/>
      <c r="E22" s="5"/>
      <c r="F22" s="56"/>
      <c r="G22" s="109"/>
      <c r="H22" s="6"/>
      <c r="I22" s="118"/>
      <c r="J22" s="48"/>
      <c r="K22" s="109"/>
      <c r="L22" s="6"/>
      <c r="M22" s="129"/>
      <c r="N22" s="6"/>
      <c r="O22" s="109"/>
      <c r="P22" s="6"/>
    </row>
    <row r="23" spans="1:22" s="112" customFormat="1" ht="12.75">
      <c r="A23" s="118"/>
      <c r="B23" s="11" t="s">
        <v>93</v>
      </c>
      <c r="C23" s="109"/>
      <c r="D23" s="110"/>
      <c r="E23" s="118"/>
      <c r="G23" s="109"/>
      <c r="H23" s="111"/>
      <c r="I23" s="10"/>
      <c r="J23" s="67"/>
      <c r="K23" s="110"/>
      <c r="L23" s="111"/>
      <c r="M23" s="10"/>
      <c r="N23" s="12"/>
      <c r="O23" s="109"/>
      <c r="P23" s="111"/>
      <c r="S23" s="109"/>
      <c r="V23" s="109"/>
    </row>
    <row r="24" spans="1:16" s="102" customFormat="1" ht="15.75">
      <c r="A24" s="101"/>
      <c r="B24" s="102" t="s">
        <v>135</v>
      </c>
      <c r="C24" s="103"/>
      <c r="D24" s="104"/>
      <c r="E24" s="105"/>
      <c r="G24" s="103"/>
      <c r="H24" s="106"/>
      <c r="J24" s="9"/>
      <c r="L24" s="106"/>
      <c r="P24" s="106"/>
    </row>
    <row r="25" spans="1:16" s="112" customFormat="1" ht="12.75">
      <c r="A25" s="36"/>
      <c r="B25" s="12" t="s">
        <v>133</v>
      </c>
      <c r="C25" s="109"/>
      <c r="D25" s="110"/>
      <c r="E25" s="4"/>
      <c r="F25" s="9"/>
      <c r="G25" s="109"/>
      <c r="H25" s="111"/>
      <c r="I25" s="36"/>
      <c r="J25" s="12"/>
      <c r="K25" s="109"/>
      <c r="L25" s="111"/>
      <c r="M25" s="36"/>
      <c r="O25" s="109"/>
      <c r="P25" s="111"/>
    </row>
    <row r="26" spans="1:16" s="112" customFormat="1" ht="12.75">
      <c r="A26" s="4"/>
      <c r="B26" s="12" t="s">
        <v>108</v>
      </c>
      <c r="C26" s="109"/>
      <c r="D26" s="110"/>
      <c r="E26" s="36"/>
      <c r="F26" s="9"/>
      <c r="G26" s="109"/>
      <c r="H26" s="111"/>
      <c r="I26" s="36"/>
      <c r="J26" s="9"/>
      <c r="L26" s="111"/>
      <c r="M26" s="36"/>
      <c r="O26" s="109"/>
      <c r="P26" s="111"/>
    </row>
    <row r="27" spans="1:16" s="12" customFormat="1" ht="12.75">
      <c r="A27" s="36"/>
      <c r="B27" s="12" t="s">
        <v>122</v>
      </c>
      <c r="C27" s="109"/>
      <c r="D27" s="110"/>
      <c r="E27" s="36"/>
      <c r="F27" s="9"/>
      <c r="G27" s="109"/>
      <c r="H27" s="6"/>
      <c r="I27" s="36"/>
      <c r="K27" s="109"/>
      <c r="L27" s="6"/>
      <c r="M27" s="36"/>
      <c r="O27" s="109"/>
      <c r="P27" s="6"/>
    </row>
    <row r="28" spans="1:16" s="12" customFormat="1" ht="12.75">
      <c r="A28" s="36"/>
      <c r="B28" s="12" t="s">
        <v>121</v>
      </c>
      <c r="C28" s="109"/>
      <c r="D28" s="110"/>
      <c r="E28" s="36"/>
      <c r="G28" s="109"/>
      <c r="H28" s="6"/>
      <c r="I28" s="36"/>
      <c r="J28" s="9"/>
      <c r="K28" s="109"/>
      <c r="L28" s="6"/>
      <c r="M28" s="36"/>
      <c r="O28" s="109"/>
      <c r="P28" s="6"/>
    </row>
    <row r="29" spans="1:16" s="12" customFormat="1" ht="12.75">
      <c r="A29" s="36"/>
      <c r="B29" s="12" t="s">
        <v>123</v>
      </c>
      <c r="C29" s="109"/>
      <c r="D29" s="110"/>
      <c r="E29" s="36"/>
      <c r="F29" s="9"/>
      <c r="G29" s="109"/>
      <c r="H29" s="6"/>
      <c r="I29" s="36"/>
      <c r="J29" s="6"/>
      <c r="K29" s="109"/>
      <c r="L29" s="6"/>
      <c r="M29" s="36"/>
      <c r="O29" s="109"/>
      <c r="P29" s="6"/>
    </row>
    <row r="30" spans="1:16" s="12" customFormat="1" ht="12.75">
      <c r="A30" s="112"/>
      <c r="B30" s="12" t="s">
        <v>77</v>
      </c>
      <c r="C30" s="109"/>
      <c r="D30" s="130"/>
      <c r="E30" s="36"/>
      <c r="F30" s="9"/>
      <c r="G30" s="109"/>
      <c r="H30" s="6"/>
      <c r="I30" s="36"/>
      <c r="L30" s="6"/>
      <c r="M30" s="36"/>
      <c r="N30"/>
      <c r="O30" s="109"/>
      <c r="P30" s="6"/>
    </row>
    <row r="31" spans="1:16" s="12" customFormat="1" ht="12.75">
      <c r="A31" s="36"/>
      <c r="C31" s="109"/>
      <c r="D31" s="130"/>
      <c r="E31" s="36"/>
      <c r="F31" s="9"/>
      <c r="G31" s="109"/>
      <c r="H31" s="6"/>
      <c r="I31" s="112"/>
      <c r="J31" s="9"/>
      <c r="K31" s="109"/>
      <c r="L31" s="6"/>
      <c r="M31" s="36"/>
      <c r="O31" s="109"/>
      <c r="P31" s="6"/>
    </row>
    <row r="32" spans="1:16" s="12" customFormat="1" ht="13.5" customHeight="1">
      <c r="A32" s="36" t="s">
        <v>94</v>
      </c>
      <c r="B32" s="359"/>
      <c r="C32" s="360"/>
      <c r="D32" s="6"/>
      <c r="E32" s="36"/>
      <c r="F32" s="359"/>
      <c r="G32" s="360"/>
      <c r="H32" s="6"/>
      <c r="I32" s="112"/>
      <c r="J32" s="359"/>
      <c r="K32" s="360"/>
      <c r="L32" s="6"/>
      <c r="M32" s="36"/>
      <c r="O32" s="109"/>
      <c r="P32" s="6"/>
    </row>
    <row r="33" spans="1:16" s="12" customFormat="1" ht="13.5" customHeight="1">
      <c r="A33" s="36" t="s">
        <v>95</v>
      </c>
      <c r="B33" s="359"/>
      <c r="C33" s="360"/>
      <c r="D33" s="360"/>
      <c r="E33" s="36"/>
      <c r="F33" s="359"/>
      <c r="G33" s="360"/>
      <c r="H33" s="360"/>
      <c r="I33" s="112"/>
      <c r="J33" s="361"/>
      <c r="K33" s="360"/>
      <c r="L33" s="6"/>
      <c r="M33" s="36"/>
      <c r="O33" s="109"/>
      <c r="P33" s="6"/>
    </row>
    <row r="34" spans="1:16" s="12" customFormat="1" ht="12.75">
      <c r="A34" s="36"/>
      <c r="C34" s="109"/>
      <c r="D34" s="130"/>
      <c r="E34" s="36"/>
      <c r="F34" s="9"/>
      <c r="G34" s="109"/>
      <c r="H34" s="6"/>
      <c r="I34" s="112"/>
      <c r="J34" s="9"/>
      <c r="K34" s="109"/>
      <c r="L34" s="6"/>
      <c r="M34" s="36"/>
      <c r="O34" s="109"/>
      <c r="P34" s="6"/>
    </row>
    <row r="35" spans="1:22" s="132" customFormat="1" ht="12.75">
      <c r="A35" s="131" t="s">
        <v>73</v>
      </c>
      <c r="B35" s="92"/>
      <c r="C35" s="127"/>
      <c r="E35" s="133"/>
      <c r="F35" s="12"/>
      <c r="G35" s="127"/>
      <c r="H35" s="128"/>
      <c r="I35" s="133"/>
      <c r="J35" s="9"/>
      <c r="K35" s="127"/>
      <c r="L35" s="128"/>
      <c r="M35" s="133"/>
      <c r="O35" s="127"/>
      <c r="P35" s="128"/>
      <c r="S35" s="127"/>
      <c r="T35" s="122"/>
      <c r="U35" s="128"/>
      <c r="V35" s="127"/>
    </row>
    <row r="36" spans="1:22" s="132" customFormat="1" ht="12.75">
      <c r="A36" s="133" t="s">
        <v>60</v>
      </c>
      <c r="B36" s="128"/>
      <c r="C36" s="127"/>
      <c r="E36" s="133"/>
      <c r="F36" s="128"/>
      <c r="G36" s="127"/>
      <c r="H36" s="128"/>
      <c r="I36" s="133"/>
      <c r="J36" s="92"/>
      <c r="K36" s="127"/>
      <c r="L36" s="128"/>
      <c r="M36" s="133"/>
      <c r="O36" s="127"/>
      <c r="P36" s="128"/>
      <c r="S36" s="127"/>
      <c r="T36" s="122"/>
      <c r="U36" s="128"/>
      <c r="V36" s="127"/>
    </row>
    <row r="37" spans="1:22" s="132" customFormat="1" ht="12.75">
      <c r="A37" s="134" t="s">
        <v>60</v>
      </c>
      <c r="B37" s="128"/>
      <c r="K37" s="127"/>
      <c r="L37" s="128"/>
      <c r="O37" s="127"/>
      <c r="P37" s="128"/>
      <c r="S37" s="127"/>
      <c r="T37" s="122"/>
      <c r="U37" s="128"/>
      <c r="V37" s="127"/>
    </row>
    <row r="38" spans="1:22" s="132" customFormat="1" ht="12.75">
      <c r="A38" s="135" t="s">
        <v>96</v>
      </c>
      <c r="B38" s="128"/>
      <c r="C38" s="127"/>
      <c r="E38" s="133"/>
      <c r="G38" s="127"/>
      <c r="H38" s="128"/>
      <c r="I38" s="133"/>
      <c r="J38" s="136"/>
      <c r="K38" s="137"/>
      <c r="L38" s="128"/>
      <c r="M38" s="135"/>
      <c r="O38" s="137"/>
      <c r="P38" s="128"/>
      <c r="S38" s="127"/>
      <c r="V38" s="127"/>
    </row>
    <row r="39" spans="1:22" s="132" customFormat="1" ht="12.75">
      <c r="A39" s="135" t="s">
        <v>96</v>
      </c>
      <c r="B39" s="128"/>
      <c r="C39" s="127"/>
      <c r="E39" s="133"/>
      <c r="G39" s="127"/>
      <c r="H39" s="128"/>
      <c r="I39" s="133"/>
      <c r="J39" s="136"/>
      <c r="K39" s="137"/>
      <c r="L39" s="128"/>
      <c r="M39" s="135"/>
      <c r="O39" s="137"/>
      <c r="P39" s="128"/>
      <c r="S39" s="127"/>
      <c r="V39" s="127"/>
    </row>
    <row r="40" spans="1:22" s="132" customFormat="1" ht="12.75">
      <c r="A40" s="138" t="s">
        <v>97</v>
      </c>
      <c r="B40" s="136"/>
      <c r="C40" s="137"/>
      <c r="D40" s="128"/>
      <c r="E40" s="135"/>
      <c r="G40" s="127"/>
      <c r="H40" s="128"/>
      <c r="I40" s="135"/>
      <c r="J40" s="136"/>
      <c r="K40" s="137"/>
      <c r="L40" s="128"/>
      <c r="M40" s="135"/>
      <c r="O40" s="127"/>
      <c r="P40" s="128"/>
      <c r="S40" s="127"/>
      <c r="V40" s="127"/>
    </row>
    <row r="41" spans="1:22" s="46" customFormat="1" ht="15.75">
      <c r="A41" s="139">
        <v>40355</v>
      </c>
      <c r="B41" s="140" t="s">
        <v>98</v>
      </c>
      <c r="D41" s="141"/>
      <c r="E41" s="2"/>
      <c r="F41" s="48"/>
      <c r="G41" s="115"/>
      <c r="H41" s="141"/>
      <c r="I41" s="2"/>
      <c r="J41" s="48"/>
      <c r="K41" s="142"/>
      <c r="L41" s="141"/>
      <c r="M41" s="2"/>
      <c r="N41" s="48"/>
      <c r="O41" s="109"/>
      <c r="P41" s="141"/>
      <c r="S41" s="109"/>
      <c r="V41" s="109"/>
    </row>
    <row r="42" spans="1:22" s="46" customFormat="1" ht="15.75">
      <c r="A42" s="186"/>
      <c r="B42" s="20"/>
      <c r="D42" s="141"/>
      <c r="E42" s="2"/>
      <c r="F42" s="48"/>
      <c r="G42" s="142"/>
      <c r="H42" s="141"/>
      <c r="I42" s="2"/>
      <c r="J42" s="48"/>
      <c r="K42" s="142"/>
      <c r="L42" s="141"/>
      <c r="M42" s="2"/>
      <c r="N42" s="50"/>
      <c r="O42" s="109"/>
      <c r="P42" s="141"/>
      <c r="S42" s="109"/>
      <c r="V42" s="109"/>
    </row>
    <row r="43" spans="1:22" s="46" customFormat="1" ht="15.75">
      <c r="A43" s="20"/>
      <c r="B43" s="20"/>
      <c r="D43" s="141"/>
      <c r="E43" s="2"/>
      <c r="F43" s="12"/>
      <c r="G43" s="115"/>
      <c r="H43" s="141"/>
      <c r="I43" s="2"/>
      <c r="J43" s="48"/>
      <c r="K43" s="109"/>
      <c r="L43" s="141"/>
      <c r="M43" s="2"/>
      <c r="N43" s="48"/>
      <c r="O43" s="109"/>
      <c r="P43" s="141"/>
      <c r="S43" s="109"/>
      <c r="V43" s="109"/>
    </row>
    <row r="44" spans="1:22" ht="15.75">
      <c r="A44" s="186"/>
      <c r="B44" s="20"/>
      <c r="D44" s="9"/>
      <c r="E44" s="2"/>
      <c r="F44" s="48"/>
      <c r="G44" s="145"/>
      <c r="I44" s="2"/>
      <c r="J44" s="12"/>
      <c r="K44" s="109"/>
      <c r="M44" s="2"/>
      <c r="N44" s="48"/>
      <c r="O44" s="145"/>
      <c r="S44" s="65"/>
      <c r="V44" s="65"/>
    </row>
    <row r="45" spans="1:22" s="132" customFormat="1" ht="15.75">
      <c r="A45" s="144"/>
      <c r="B45" s="20"/>
      <c r="D45" s="124"/>
      <c r="E45" s="146"/>
      <c r="F45" s="147"/>
      <c r="G45" s="127"/>
      <c r="H45" s="128"/>
      <c r="I45" s="148"/>
      <c r="K45" s="127"/>
      <c r="L45" s="128"/>
      <c r="M45" s="149"/>
      <c r="O45" s="127"/>
      <c r="P45" s="128"/>
      <c r="S45" s="127"/>
      <c r="V45" s="127"/>
    </row>
    <row r="46" spans="1:22" s="132" customFormat="1" ht="15.75">
      <c r="A46" s="150"/>
      <c r="B46" s="143"/>
      <c r="D46" s="124"/>
      <c r="E46" s="146"/>
      <c r="F46" s="147"/>
      <c r="G46" s="127"/>
      <c r="H46" s="128"/>
      <c r="I46" s="148"/>
      <c r="K46" s="127"/>
      <c r="L46" s="128"/>
      <c r="M46" s="146"/>
      <c r="N46" s="151"/>
      <c r="O46" s="127"/>
      <c r="P46" s="128"/>
      <c r="S46" s="127"/>
      <c r="V46" s="127"/>
    </row>
    <row r="47" spans="1:22" s="129" customFormat="1" ht="12.75">
      <c r="A47" s="146"/>
      <c r="B47" s="132"/>
      <c r="C47" s="152"/>
      <c r="D47" s="153"/>
      <c r="E47" s="116"/>
      <c r="F47" s="132"/>
      <c r="G47" s="152"/>
      <c r="H47" s="154"/>
      <c r="I47" s="155"/>
      <c r="J47" s="132"/>
      <c r="K47" s="152"/>
      <c r="L47" s="154"/>
      <c r="M47" s="156"/>
      <c r="N47" s="132"/>
      <c r="O47" s="152"/>
      <c r="P47" s="154"/>
      <c r="S47" s="152"/>
      <c r="V47" s="152"/>
    </row>
    <row r="48" spans="6:10" ht="12.75">
      <c r="F48" s="92"/>
      <c r="I48" s="157"/>
      <c r="J48" s="1"/>
    </row>
    <row r="50" spans="1:22" s="94" customFormat="1" ht="15.75">
      <c r="A50" s="21"/>
      <c r="C50" s="16"/>
      <c r="D50" s="1"/>
      <c r="E50" s="21"/>
      <c r="F50"/>
      <c r="G50" s="99"/>
      <c r="H50" s="96"/>
      <c r="I50" s="97"/>
      <c r="K50" s="99"/>
      <c r="L50" s="96"/>
      <c r="M50" s="93"/>
      <c r="O50" s="99"/>
      <c r="P50" s="96"/>
      <c r="S50" s="99"/>
      <c r="V50" s="99"/>
    </row>
    <row r="51" spans="1:22" s="94" customFormat="1" ht="15.75">
      <c r="A51" s="21"/>
      <c r="C51" s="16"/>
      <c r="D51" s="1"/>
      <c r="E51" s="21"/>
      <c r="F51"/>
      <c r="G51" s="99"/>
      <c r="H51" s="96"/>
      <c r="I51" s="97"/>
      <c r="K51" s="99"/>
      <c r="L51" s="96"/>
      <c r="M51" s="93"/>
      <c r="O51" s="99"/>
      <c r="P51" s="96"/>
      <c r="S51" s="99"/>
      <c r="V51" s="99"/>
    </row>
    <row r="52" spans="1:22" s="3" customFormat="1" ht="12.75">
      <c r="A52" s="21"/>
      <c r="B52" s="48"/>
      <c r="C52" s="16"/>
      <c r="D52" s="1"/>
      <c r="E52" s="21"/>
      <c r="F52"/>
      <c r="G52"/>
      <c r="H52" s="7"/>
      <c r="I52" s="158"/>
      <c r="K52" s="39"/>
      <c r="L52" s="7"/>
      <c r="M52" s="159"/>
      <c r="O52" s="39"/>
      <c r="P52" s="7"/>
      <c r="S52" s="39"/>
      <c r="V52" s="39"/>
    </row>
    <row r="53" spans="1:22" s="3" customFormat="1" ht="12.75">
      <c r="A53" s="21"/>
      <c r="B53" s="48"/>
      <c r="C53" s="16"/>
      <c r="D53" s="1"/>
      <c r="E53" s="21"/>
      <c r="F53"/>
      <c r="G53" s="1"/>
      <c r="H53" s="7"/>
      <c r="I53" s="158"/>
      <c r="K53" s="39"/>
      <c r="L53" s="7"/>
      <c r="M53" s="159"/>
      <c r="O53" s="39"/>
      <c r="P53" s="7"/>
      <c r="S53" s="39"/>
      <c r="V53" s="39"/>
    </row>
    <row r="54" spans="1:22" s="3" customFormat="1" ht="12.75">
      <c r="A54" s="21"/>
      <c r="B54" s="48"/>
      <c r="C54" s="16"/>
      <c r="D54" s="1"/>
      <c r="E54" s="21"/>
      <c r="F54"/>
      <c r="G54" s="1"/>
      <c r="H54" s="7"/>
      <c r="I54" s="158"/>
      <c r="K54" s="39"/>
      <c r="L54" s="7"/>
      <c r="M54" s="159"/>
      <c r="O54" s="39"/>
      <c r="P54" s="7"/>
      <c r="S54" s="39"/>
      <c r="V54" s="39"/>
    </row>
    <row r="55" spans="2:7" ht="12.75">
      <c r="B55" s="6"/>
      <c r="C55" s="16"/>
      <c r="D55" s="1"/>
      <c r="G55" s="1"/>
    </row>
    <row r="56" spans="2:7" ht="12.75">
      <c r="B56" s="6"/>
      <c r="C56" s="16"/>
      <c r="D56" s="1"/>
      <c r="G56" s="1"/>
    </row>
    <row r="57" spans="2:7" ht="12.75">
      <c r="B57" s="6"/>
      <c r="C57" s="16"/>
      <c r="D57" s="1"/>
      <c r="G57" s="7"/>
    </row>
    <row r="58" ht="12.75">
      <c r="B58" s="129"/>
    </row>
  </sheetData>
  <sheetProtection/>
  <mergeCells count="6">
    <mergeCell ref="J32:K32"/>
    <mergeCell ref="F33:H33"/>
    <mergeCell ref="J33:K33"/>
    <mergeCell ref="B32:C32"/>
    <mergeCell ref="F32:G32"/>
    <mergeCell ref="B33:D33"/>
  </mergeCells>
  <printOptions/>
  <pageMargins left="0.35433070866141736" right="0.15748031496062992" top="0.5511811023622047" bottom="0.2362204724409449" header="0.2755905511811024" footer="0.5118110236220472"/>
  <pageSetup horizontalDpi="600" verticalDpi="600" orientation="landscape" paperSize="9" r:id="rId1"/>
  <headerFooter alignWithMargins="0">
    <oddHeader>&amp;C&amp;"Arial,Fett"&amp;14U12 - STB-Feldsaison 2015</oddHeader>
  </headerFooter>
</worksheet>
</file>

<file path=xl/worksheets/sheet8.xml><?xml version="1.0" encoding="utf-8"?>
<worksheet xmlns="http://schemas.openxmlformats.org/spreadsheetml/2006/main" xmlns:r="http://schemas.openxmlformats.org/officeDocument/2006/relationships">
  <dimension ref="A1:Y86"/>
  <sheetViews>
    <sheetView zoomScalePageLayoutView="0" workbookViewId="0" topLeftCell="A1">
      <selection activeCell="C6" sqref="C6"/>
    </sheetView>
  </sheetViews>
  <sheetFormatPr defaultColWidth="11.421875" defaultRowHeight="12.75"/>
  <cols>
    <col min="2" max="2" width="4.7109375" style="0" customWidth="1"/>
    <col min="3" max="3" width="18.7109375" style="0" customWidth="1"/>
    <col min="4" max="4" width="2.8515625" style="0" customWidth="1"/>
    <col min="5" max="5" width="2.421875" style="0" customWidth="1"/>
    <col min="6" max="6" width="2.7109375" style="0" customWidth="1"/>
    <col min="7" max="8" width="2.8515625" style="0" customWidth="1"/>
    <col min="9" max="9" width="3.140625" style="0" customWidth="1"/>
    <col min="10" max="11" width="2.8515625" style="0" customWidth="1"/>
    <col min="12" max="12" width="18.8515625" style="0" customWidth="1"/>
    <col min="13" max="13" width="4.140625" style="2" customWidth="1"/>
    <col min="14" max="14" width="1.421875" style="2" customWidth="1"/>
    <col min="15" max="15" width="3.8515625" style="2" customWidth="1"/>
    <col min="16" max="16" width="1.7109375" style="2" customWidth="1"/>
    <col min="17" max="17" width="4.140625" style="2" customWidth="1"/>
    <col min="18" max="18" width="1.421875" style="2" customWidth="1"/>
    <col min="19" max="19" width="3.8515625" style="2" customWidth="1"/>
    <col min="20" max="20" width="1.7109375" style="2" customWidth="1"/>
    <col min="21" max="21" width="2.8515625" style="2" customWidth="1"/>
    <col min="22" max="22" width="1.57421875" style="2" customWidth="1"/>
    <col min="23" max="23" width="3.28125" style="2" customWidth="1"/>
    <col min="24" max="25" width="0" style="0" hidden="1" customWidth="1"/>
  </cols>
  <sheetData>
    <row r="1" spans="1:23" s="7" customFormat="1" ht="12.75">
      <c r="A1" s="34" t="s">
        <v>7</v>
      </c>
      <c r="B1" s="76"/>
      <c r="C1" s="355">
        <f>Spielplan!$G$23</f>
        <v>42910</v>
      </c>
      <c r="D1" s="356"/>
      <c r="E1" s="356"/>
      <c r="F1" s="356"/>
      <c r="G1" s="356"/>
      <c r="H1" s="356"/>
      <c r="I1" s="356"/>
      <c r="J1" s="356"/>
      <c r="K1" s="356"/>
      <c r="L1" s="356"/>
      <c r="M1" s="356"/>
      <c r="N1" s="356"/>
      <c r="O1" s="14"/>
      <c r="P1" s="14"/>
      <c r="Q1" s="14"/>
      <c r="R1" s="14"/>
      <c r="S1" s="14"/>
      <c r="T1" s="14"/>
      <c r="U1" s="14"/>
      <c r="V1" s="14"/>
      <c r="W1" s="14"/>
    </row>
    <row r="2" spans="1:23" s="7" customFormat="1" ht="12.75">
      <c r="A2" s="34" t="s">
        <v>109</v>
      </c>
      <c r="B2" s="76"/>
      <c r="C2" s="225">
        <f>Spielplan!$G$25</f>
        <v>0</v>
      </c>
      <c r="D2" s="1"/>
      <c r="E2" s="1"/>
      <c r="F2" s="1"/>
      <c r="G2" s="1"/>
      <c r="H2" s="1"/>
      <c r="I2" s="1"/>
      <c r="J2" s="1"/>
      <c r="K2" s="1"/>
      <c r="L2" s="1"/>
      <c r="M2" s="1"/>
      <c r="N2" s="1"/>
      <c r="O2" s="14"/>
      <c r="P2" s="14"/>
      <c r="Q2" s="1"/>
      <c r="R2" s="1"/>
      <c r="S2" s="14"/>
      <c r="T2" s="14"/>
      <c r="U2" s="14"/>
      <c r="V2" s="14"/>
      <c r="W2" s="14"/>
    </row>
    <row r="3" spans="1:23" s="7" customFormat="1" ht="12.75">
      <c r="A3" s="34" t="s">
        <v>8</v>
      </c>
      <c r="B3" s="76"/>
      <c r="C3" s="3" t="s">
        <v>144</v>
      </c>
      <c r="M3" s="14"/>
      <c r="N3" s="14"/>
      <c r="O3" s="14"/>
      <c r="P3" s="14"/>
      <c r="Q3" s="14"/>
      <c r="R3" s="14"/>
      <c r="S3" s="14"/>
      <c r="T3" s="14"/>
      <c r="U3" s="14"/>
      <c r="V3" s="14"/>
      <c r="W3" s="14"/>
    </row>
    <row r="4" spans="1:23" s="7" customFormat="1" ht="12.75">
      <c r="A4" s="34" t="s">
        <v>40</v>
      </c>
      <c r="B4" s="76"/>
      <c r="C4" s="3" t="s">
        <v>145</v>
      </c>
      <c r="M4" s="14"/>
      <c r="N4" s="14"/>
      <c r="O4" s="14"/>
      <c r="P4" s="14"/>
      <c r="Q4" s="14"/>
      <c r="R4" s="14"/>
      <c r="S4" s="14"/>
      <c r="T4" s="14"/>
      <c r="U4" s="14"/>
      <c r="V4" s="14"/>
      <c r="W4" s="14"/>
    </row>
    <row r="5" spans="1:23" s="7" customFormat="1" ht="12.75">
      <c r="A5" s="34" t="s">
        <v>9</v>
      </c>
      <c r="B5" s="76"/>
      <c r="C5" s="355" t="str">
        <f>Spielplan!$G$24</f>
        <v>10 Uhr</v>
      </c>
      <c r="D5" s="356"/>
      <c r="E5" s="356"/>
      <c r="F5" s="356"/>
      <c r="G5" s="356"/>
      <c r="H5" s="356"/>
      <c r="I5" s="356"/>
      <c r="J5" s="356"/>
      <c r="K5" s="356"/>
      <c r="L5" s="356"/>
      <c r="M5" s="356"/>
      <c r="N5" s="356"/>
      <c r="O5" s="14"/>
      <c r="P5" s="14"/>
      <c r="Q5" s="14"/>
      <c r="R5" s="14"/>
      <c r="S5" s="14"/>
      <c r="T5" s="14"/>
      <c r="U5" s="14"/>
      <c r="V5" s="14"/>
      <c r="W5" s="14"/>
    </row>
    <row r="6" spans="1:25" s="79" customFormat="1" ht="12.75">
      <c r="A6" s="77" t="s">
        <v>41</v>
      </c>
      <c r="B6" s="78"/>
      <c r="C6" s="7" t="s">
        <v>126</v>
      </c>
      <c r="G6" s="7"/>
      <c r="O6" s="80"/>
      <c r="P6" s="81"/>
      <c r="S6" s="80"/>
      <c r="T6" s="81"/>
      <c r="U6" s="80"/>
      <c r="V6" s="81"/>
      <c r="W6" s="82"/>
      <c r="X6" s="81"/>
      <c r="Y6" s="82"/>
    </row>
    <row r="7" spans="1:25" s="79" customFormat="1" ht="12.75">
      <c r="A7" s="77" t="s">
        <v>137</v>
      </c>
      <c r="B7" s="78"/>
      <c r="C7" s="83" t="s">
        <v>138</v>
      </c>
      <c r="G7" s="7"/>
      <c r="O7" s="80"/>
      <c r="P7" s="81"/>
      <c r="S7" s="80"/>
      <c r="T7" s="81"/>
      <c r="U7" s="80"/>
      <c r="V7" s="81"/>
      <c r="W7" s="82"/>
      <c r="X7" s="81"/>
      <c r="Y7" s="82"/>
    </row>
    <row r="8" spans="1:23" s="7" customFormat="1" ht="12.75">
      <c r="A8" s="34" t="s">
        <v>42</v>
      </c>
      <c r="B8" s="76"/>
      <c r="C8" s="7" t="str">
        <f>Spielplan!$G$22</f>
        <v>ZR 1</v>
      </c>
      <c r="M8" s="14"/>
      <c r="N8" s="14"/>
      <c r="O8" s="14"/>
      <c r="P8" s="14"/>
      <c r="Q8" s="14"/>
      <c r="R8" s="14"/>
      <c r="S8" s="14"/>
      <c r="T8" s="14"/>
      <c r="U8" s="14"/>
      <c r="V8" s="14"/>
      <c r="W8" s="14"/>
    </row>
    <row r="9" spans="1:23" s="7" customFormat="1" ht="12.75">
      <c r="A9" s="34" t="s">
        <v>12</v>
      </c>
      <c r="B9" s="76"/>
      <c r="C9" s="174" t="s">
        <v>114</v>
      </c>
      <c r="M9" s="14"/>
      <c r="N9" s="14"/>
      <c r="O9" s="14"/>
      <c r="P9" s="14"/>
      <c r="Q9" s="14"/>
      <c r="R9" s="14"/>
      <c r="S9" s="14"/>
      <c r="T9" s="14"/>
      <c r="U9" s="14"/>
      <c r="V9" s="14"/>
      <c r="W9" s="14"/>
    </row>
    <row r="10" spans="1:23" s="7" customFormat="1" ht="12.75">
      <c r="A10" s="34"/>
      <c r="B10" s="76"/>
      <c r="C10" s="174" t="s">
        <v>78</v>
      </c>
      <c r="M10" s="14"/>
      <c r="N10" s="14"/>
      <c r="O10" s="14"/>
      <c r="P10" s="14"/>
      <c r="Q10" s="14"/>
      <c r="R10" s="14"/>
      <c r="S10" s="14"/>
      <c r="T10" s="14"/>
      <c r="U10" s="14"/>
      <c r="V10" s="14"/>
      <c r="W10" s="14"/>
    </row>
    <row r="11" spans="1:23" s="7" customFormat="1" ht="12.75">
      <c r="A11" s="34"/>
      <c r="B11" s="76"/>
      <c r="C11" s="174" t="s">
        <v>136</v>
      </c>
      <c r="L11" s="7" t="s">
        <v>25</v>
      </c>
      <c r="M11" s="14"/>
      <c r="N11" s="14"/>
      <c r="O11" s="14"/>
      <c r="P11" s="14"/>
      <c r="Q11" s="14"/>
      <c r="R11" s="14"/>
      <c r="S11" s="14"/>
      <c r="T11" s="14"/>
      <c r="U11" s="14"/>
      <c r="V11" s="14"/>
      <c r="W11" s="14"/>
    </row>
    <row r="12" spans="1:23" s="7" customFormat="1" ht="12.75">
      <c r="A12" s="34"/>
      <c r="B12" s="76"/>
      <c r="C12" s="174" t="s">
        <v>15</v>
      </c>
      <c r="M12" s="14"/>
      <c r="N12" s="14"/>
      <c r="O12" s="14"/>
      <c r="P12" s="4"/>
      <c r="Q12" s="14"/>
      <c r="R12" s="14"/>
      <c r="S12" s="14"/>
      <c r="T12" s="4"/>
      <c r="U12" s="4"/>
      <c r="V12" s="2"/>
      <c r="W12" s="4"/>
    </row>
    <row r="13" spans="1:23" s="7" customFormat="1" ht="12.75">
      <c r="A13" s="34"/>
      <c r="B13" s="76"/>
      <c r="C13" s="174" t="s">
        <v>106</v>
      </c>
      <c r="M13" s="14"/>
      <c r="N13" s="14"/>
      <c r="O13" s="14"/>
      <c r="P13" s="4"/>
      <c r="Q13" s="14"/>
      <c r="R13" s="14"/>
      <c r="S13" s="14"/>
      <c r="T13" s="4"/>
      <c r="U13" s="4"/>
      <c r="V13" s="2"/>
      <c r="W13" s="4"/>
    </row>
    <row r="14" spans="1:23" s="7" customFormat="1" ht="12.75">
      <c r="A14" s="34"/>
      <c r="B14" s="76"/>
      <c r="C14" s="174" t="s">
        <v>107</v>
      </c>
      <c r="M14" s="14"/>
      <c r="N14" s="14"/>
      <c r="O14" s="14"/>
      <c r="P14" s="4"/>
      <c r="Q14" s="14"/>
      <c r="R14" s="14"/>
      <c r="S14" s="14"/>
      <c r="T14" s="4"/>
      <c r="U14" s="4"/>
      <c r="V14" s="2"/>
      <c r="W14" s="4"/>
    </row>
    <row r="15" spans="1:23" s="7" customFormat="1" ht="12.75">
      <c r="A15" s="34"/>
      <c r="B15" s="76"/>
      <c r="M15" s="14"/>
      <c r="N15" s="14"/>
      <c r="O15" s="14"/>
      <c r="P15" s="4"/>
      <c r="Q15" s="14"/>
      <c r="R15" s="14"/>
      <c r="S15" s="14"/>
      <c r="T15" s="4"/>
      <c r="U15" s="4"/>
      <c r="V15" s="2"/>
      <c r="W15" s="4"/>
    </row>
    <row r="16" spans="1:23" s="7" customFormat="1" ht="12.75">
      <c r="A16" s="83"/>
      <c r="B16" s="76"/>
      <c r="L16" s="14"/>
      <c r="M16" s="2"/>
      <c r="N16" s="14"/>
      <c r="O16" s="14"/>
      <c r="P16" s="4"/>
      <c r="Q16" s="2"/>
      <c r="R16" s="14"/>
      <c r="S16" s="14"/>
      <c r="T16" s="4"/>
      <c r="U16" s="4"/>
      <c r="V16" s="2"/>
      <c r="W16" s="4"/>
    </row>
    <row r="17" spans="1:23" s="3" customFormat="1" ht="12.75">
      <c r="A17" s="36"/>
      <c r="B17" s="84"/>
      <c r="C17" s="14"/>
      <c r="D17" s="14"/>
      <c r="E17" s="14"/>
      <c r="F17" s="14"/>
      <c r="G17" s="14"/>
      <c r="H17" s="14"/>
      <c r="I17" s="14"/>
      <c r="J17" s="14"/>
      <c r="K17" s="14"/>
      <c r="L17" s="14"/>
      <c r="M17" s="2"/>
      <c r="N17" s="14"/>
      <c r="O17" s="14"/>
      <c r="P17" s="4"/>
      <c r="Q17" s="2"/>
      <c r="R17" s="14"/>
      <c r="S17" s="14"/>
      <c r="T17" s="4"/>
      <c r="U17" s="4"/>
      <c r="V17" s="2"/>
      <c r="W17" s="4"/>
    </row>
    <row r="18" spans="1:23" s="3" customFormat="1" ht="12.75">
      <c r="A18" s="36"/>
      <c r="B18" s="84"/>
      <c r="C18" s="14"/>
      <c r="D18" s="14"/>
      <c r="E18" s="14"/>
      <c r="F18" s="14"/>
      <c r="G18" s="14"/>
      <c r="H18" s="14"/>
      <c r="I18" s="14"/>
      <c r="J18" s="14"/>
      <c r="K18" s="14"/>
      <c r="L18" s="14"/>
      <c r="M18" s="2"/>
      <c r="N18" s="14"/>
      <c r="O18" s="14"/>
      <c r="P18" s="4"/>
      <c r="Q18" s="2"/>
      <c r="R18" s="14"/>
      <c r="S18" s="14"/>
      <c r="T18" s="4"/>
      <c r="U18" s="4"/>
      <c r="V18" s="2"/>
      <c r="W18" s="4"/>
    </row>
    <row r="19" spans="1:23" s="3" customFormat="1" ht="12.75">
      <c r="A19" s="36" t="s">
        <v>0</v>
      </c>
      <c r="B19" s="84" t="s">
        <v>99</v>
      </c>
      <c r="C19" s="14" t="s">
        <v>1</v>
      </c>
      <c r="D19" s="14"/>
      <c r="E19" s="7" t="s">
        <v>2</v>
      </c>
      <c r="F19" s="14"/>
      <c r="G19" s="14"/>
      <c r="H19" s="14"/>
      <c r="I19" s="14"/>
      <c r="J19" s="14"/>
      <c r="K19" s="14"/>
      <c r="L19" s="14" t="s">
        <v>3</v>
      </c>
      <c r="M19" s="2"/>
      <c r="N19" s="14" t="s">
        <v>124</v>
      </c>
      <c r="O19" s="14"/>
      <c r="P19" s="4"/>
      <c r="Q19" s="2"/>
      <c r="R19" s="14" t="s">
        <v>125</v>
      </c>
      <c r="S19" s="14"/>
      <c r="T19" s="4"/>
      <c r="U19" s="14"/>
      <c r="V19" s="14" t="s">
        <v>4</v>
      </c>
      <c r="W19" s="14"/>
    </row>
    <row r="20" spans="1:23" s="3" customFormat="1" ht="12.75">
      <c r="A20" s="36"/>
      <c r="B20" s="84"/>
      <c r="C20" s="14"/>
      <c r="D20" s="14"/>
      <c r="E20" s="14"/>
      <c r="F20" s="14"/>
      <c r="G20" s="14"/>
      <c r="H20" s="14"/>
      <c r="I20" s="14"/>
      <c r="J20" s="14"/>
      <c r="K20" s="14"/>
      <c r="L20" s="14"/>
      <c r="M20" s="14"/>
      <c r="N20" s="14"/>
      <c r="O20" s="14"/>
      <c r="P20" s="14"/>
      <c r="Q20" s="14"/>
      <c r="R20" s="14"/>
      <c r="S20" s="14"/>
      <c r="T20" s="14"/>
      <c r="U20" s="14"/>
      <c r="V20" s="14"/>
      <c r="W20" s="14"/>
    </row>
    <row r="21" spans="1:25" s="5" customFormat="1" ht="12.75">
      <c r="A21" s="36" t="str">
        <f>C5</f>
        <v>10 Uhr</v>
      </c>
      <c r="B21" s="85">
        <v>1</v>
      </c>
      <c r="C21" s="9" t="str">
        <f>T(C9)</f>
        <v>NLV Vaihingen</v>
      </c>
      <c r="D21" s="9"/>
      <c r="E21" s="9" t="str">
        <f>T(C10)</f>
        <v>TSV Grafenau</v>
      </c>
      <c r="F21" s="9"/>
      <c r="G21" s="9"/>
      <c r="H21" s="9"/>
      <c r="I21" s="9"/>
      <c r="J21" s="9"/>
      <c r="K21" s="9"/>
      <c r="L21" s="9" t="str">
        <f>T(C13)</f>
        <v>TV Unterhaugstett 1</v>
      </c>
      <c r="M21" s="4"/>
      <c r="N21" s="4" t="s">
        <v>5</v>
      </c>
      <c r="O21" s="4"/>
      <c r="P21" s="4"/>
      <c r="Q21" s="4"/>
      <c r="R21" s="4" t="s">
        <v>5</v>
      </c>
      <c r="S21" s="4"/>
      <c r="T21" s="4"/>
      <c r="U21" s="86">
        <f aca="true" t="shared" si="0" ref="U21:U36">IF(M21="","",IF(M21=O21,"1",IF(M21&gt;O21,"2","0")))</f>
      </c>
      <c r="V21" s="2" t="s">
        <v>5</v>
      </c>
      <c r="W21" s="86">
        <f>IF(O21="","",IF(O21=M21,"1",IF(O21&gt;M21,"2","0")))</f>
      </c>
      <c r="X21" s="2" t="str">
        <f>IF(U21="","0",U21)</f>
        <v>0</v>
      </c>
      <c r="Y21" s="2" t="str">
        <f>IF(W21="","0",W21)</f>
        <v>0</v>
      </c>
    </row>
    <row r="22" spans="1:25" s="5" customFormat="1" ht="12.75">
      <c r="A22" s="36"/>
      <c r="B22" s="85">
        <v>2</v>
      </c>
      <c r="C22" s="9" t="str">
        <f>T(C11)</f>
        <v>TV Hohenklingen </v>
      </c>
      <c r="D22" s="9"/>
      <c r="E22" s="9" t="str">
        <f>T(C12)</f>
        <v>TV Vaihingen/Enz 2</v>
      </c>
      <c r="F22" s="9"/>
      <c r="G22" s="9"/>
      <c r="H22" s="9"/>
      <c r="I22" s="9"/>
      <c r="J22" s="9"/>
      <c r="K22" s="9"/>
      <c r="L22" s="9" t="str">
        <f>T(C14)</f>
        <v>TV Unterhaugstett 2</v>
      </c>
      <c r="M22" s="4"/>
      <c r="N22" s="4" t="s">
        <v>5</v>
      </c>
      <c r="O22" s="4"/>
      <c r="P22" s="4"/>
      <c r="Q22" s="4"/>
      <c r="R22" s="4" t="s">
        <v>5</v>
      </c>
      <c r="S22" s="4"/>
      <c r="T22" s="4"/>
      <c r="U22" s="86">
        <f t="shared" si="0"/>
      </c>
      <c r="V22" s="2" t="s">
        <v>5</v>
      </c>
      <c r="W22" s="86">
        <f>IF(O22="","",IF(O22=M22,"1",IF(O22&gt;M22,"2","0")))</f>
      </c>
      <c r="X22" s="2" t="str">
        <f aca="true" t="shared" si="1" ref="X22:X42">IF(U22="","0",U22)</f>
        <v>0</v>
      </c>
      <c r="Y22" s="2" t="str">
        <f aca="true" t="shared" si="2" ref="Y22:Y42">IF(W22="","0",W22)</f>
        <v>0</v>
      </c>
    </row>
    <row r="23" spans="1:25" s="5" customFormat="1" ht="12.75">
      <c r="A23" s="36"/>
      <c r="B23"/>
      <c r="C23" s="1"/>
      <c r="D23" s="1"/>
      <c r="E23" s="1"/>
      <c r="F23" s="1"/>
      <c r="G23" s="1"/>
      <c r="H23" s="1"/>
      <c r="I23" s="1"/>
      <c r="J23" s="1"/>
      <c r="K23" s="1"/>
      <c r="L23" s="1"/>
      <c r="M23" s="4"/>
      <c r="N23" s="4"/>
      <c r="O23" s="4"/>
      <c r="P23" s="4"/>
      <c r="Q23" s="4"/>
      <c r="R23" s="4"/>
      <c r="S23" s="4"/>
      <c r="T23" s="4"/>
      <c r="U23" s="4"/>
      <c r="V23" s="2"/>
      <c r="W23" s="4"/>
      <c r="X23" s="2" t="str">
        <f t="shared" si="1"/>
        <v>0</v>
      </c>
      <c r="Y23" s="2" t="str">
        <f t="shared" si="2"/>
        <v>0</v>
      </c>
    </row>
    <row r="24" spans="1:25" s="5" customFormat="1" ht="12.75">
      <c r="A24" s="36"/>
      <c r="B24" s="85">
        <v>1</v>
      </c>
      <c r="C24" s="9" t="str">
        <f>T(C13)</f>
        <v>TV Unterhaugstett 1</v>
      </c>
      <c r="D24" s="9"/>
      <c r="E24" s="9" t="str">
        <f>T(C14)</f>
        <v>TV Unterhaugstett 2</v>
      </c>
      <c r="F24" s="9"/>
      <c r="G24" s="9"/>
      <c r="H24" s="9"/>
      <c r="I24" s="9"/>
      <c r="J24" s="9"/>
      <c r="K24" s="9"/>
      <c r="L24" s="9" t="str">
        <f>T(C10)</f>
        <v>TSV Grafenau</v>
      </c>
      <c r="M24" s="4"/>
      <c r="N24" s="4" t="s">
        <v>5</v>
      </c>
      <c r="O24" s="4"/>
      <c r="P24" s="4"/>
      <c r="Q24" s="4"/>
      <c r="R24" s="4" t="s">
        <v>5</v>
      </c>
      <c r="S24" s="4"/>
      <c r="T24" s="4"/>
      <c r="U24" s="86">
        <f t="shared" si="0"/>
      </c>
      <c r="V24" s="2" t="s">
        <v>5</v>
      </c>
      <c r="W24" s="86">
        <f>IF(O24="","",IF(O24=M24,"1",IF(O24&gt;M24,"2","0")))</f>
      </c>
      <c r="X24" s="2" t="str">
        <f t="shared" si="1"/>
        <v>0</v>
      </c>
      <c r="Y24" s="2" t="str">
        <f t="shared" si="2"/>
        <v>0</v>
      </c>
    </row>
    <row r="25" spans="1:25" s="5" customFormat="1" ht="12.75">
      <c r="A25"/>
      <c r="B25" s="85">
        <v>2</v>
      </c>
      <c r="C25" s="9" t="str">
        <f>T(C9)</f>
        <v>NLV Vaihingen</v>
      </c>
      <c r="D25" s="9"/>
      <c r="E25" s="9" t="str">
        <f>T(C11)</f>
        <v>TV Hohenklingen </v>
      </c>
      <c r="F25" s="9"/>
      <c r="G25" s="9"/>
      <c r="H25" s="9"/>
      <c r="I25" s="9"/>
      <c r="J25" s="9"/>
      <c r="K25" s="9"/>
      <c r="L25" s="9" t="str">
        <f>T(C12)</f>
        <v>TV Vaihingen/Enz 2</v>
      </c>
      <c r="M25" s="4"/>
      <c r="N25" s="4" t="s">
        <v>5</v>
      </c>
      <c r="O25" s="4"/>
      <c r="P25" s="4"/>
      <c r="Q25" s="4"/>
      <c r="R25" s="4" t="s">
        <v>5</v>
      </c>
      <c r="S25" s="4"/>
      <c r="T25" s="4"/>
      <c r="U25" s="86">
        <f t="shared" si="0"/>
      </c>
      <c r="V25" s="2" t="s">
        <v>5</v>
      </c>
      <c r="W25" s="86">
        <f>IF(O25="","",IF(O25=M25,"1",IF(O25&gt;M25,"2","0")))</f>
      </c>
      <c r="X25" s="2" t="str">
        <f t="shared" si="1"/>
        <v>0</v>
      </c>
      <c r="Y25" s="2" t="str">
        <f t="shared" si="2"/>
        <v>0</v>
      </c>
    </row>
    <row r="26" spans="1:25" s="5" customFormat="1" ht="12.75">
      <c r="A26" s="36"/>
      <c r="B26" s="85"/>
      <c r="C26" s="87"/>
      <c r="D26" s="87"/>
      <c r="E26" s="87"/>
      <c r="F26" s="87"/>
      <c r="G26" s="87"/>
      <c r="H26" s="87"/>
      <c r="I26" s="87"/>
      <c r="J26" s="87"/>
      <c r="K26" s="87"/>
      <c r="L26" s="9"/>
      <c r="M26" s="4"/>
      <c r="N26" s="4"/>
      <c r="O26" s="4"/>
      <c r="P26" s="4"/>
      <c r="Q26" s="4"/>
      <c r="R26" s="4"/>
      <c r="S26" s="4"/>
      <c r="T26" s="4"/>
      <c r="U26" s="4"/>
      <c r="V26" s="2"/>
      <c r="W26" s="4"/>
      <c r="X26" s="2" t="str">
        <f t="shared" si="1"/>
        <v>0</v>
      </c>
      <c r="Y26" s="2" t="str">
        <f t="shared" si="2"/>
        <v>0</v>
      </c>
    </row>
    <row r="27" spans="1:25" s="5" customFormat="1" ht="12.75">
      <c r="A27" s="36"/>
      <c r="B27" s="85">
        <v>1</v>
      </c>
      <c r="C27" s="9" t="str">
        <f>T(C10)</f>
        <v>TSV Grafenau</v>
      </c>
      <c r="D27" s="9"/>
      <c r="E27" s="9" t="str">
        <f>T(C13)</f>
        <v>TV Unterhaugstett 1</v>
      </c>
      <c r="F27" s="9"/>
      <c r="G27" s="9"/>
      <c r="H27" s="9"/>
      <c r="I27" s="9"/>
      <c r="J27" s="9"/>
      <c r="K27" s="9"/>
      <c r="L27" s="9" t="str">
        <f>T(C9)</f>
        <v>NLV Vaihingen</v>
      </c>
      <c r="M27" s="4"/>
      <c r="N27" s="4" t="s">
        <v>5</v>
      </c>
      <c r="O27" s="4"/>
      <c r="P27" s="4"/>
      <c r="Q27" s="4"/>
      <c r="R27" s="4" t="s">
        <v>5</v>
      </c>
      <c r="S27" s="4"/>
      <c r="T27" s="4"/>
      <c r="U27" s="86">
        <f t="shared" si="0"/>
      </c>
      <c r="V27" s="2" t="s">
        <v>5</v>
      </c>
      <c r="W27" s="86">
        <f>IF(O27="","",IF(O27=M27,"1",IF(O27&gt;M27,"2","0")))</f>
      </c>
      <c r="X27" s="2" t="str">
        <f t="shared" si="1"/>
        <v>0</v>
      </c>
      <c r="Y27" s="2" t="str">
        <f t="shared" si="2"/>
        <v>0</v>
      </c>
    </row>
    <row r="28" spans="1:25" s="5" customFormat="1" ht="12.75">
      <c r="A28" s="36"/>
      <c r="B28" s="85">
        <v>2</v>
      </c>
      <c r="C28" s="9" t="str">
        <f>T(C14)</f>
        <v>TV Unterhaugstett 2</v>
      </c>
      <c r="D28" s="9"/>
      <c r="E28" s="9" t="str">
        <f>T(C12)</f>
        <v>TV Vaihingen/Enz 2</v>
      </c>
      <c r="F28" s="9"/>
      <c r="G28" s="9"/>
      <c r="H28" s="9"/>
      <c r="I28" s="9"/>
      <c r="J28" s="9"/>
      <c r="K28" s="9"/>
      <c r="L28" s="9" t="str">
        <f>T(C11)</f>
        <v>TV Hohenklingen </v>
      </c>
      <c r="M28" s="4"/>
      <c r="N28" s="4" t="s">
        <v>5</v>
      </c>
      <c r="O28" s="4"/>
      <c r="P28" s="4"/>
      <c r="Q28" s="4"/>
      <c r="R28" s="4" t="s">
        <v>5</v>
      </c>
      <c r="S28" s="4"/>
      <c r="T28" s="4"/>
      <c r="U28" s="86">
        <f t="shared" si="0"/>
      </c>
      <c r="V28" s="2" t="s">
        <v>5</v>
      </c>
      <c r="W28" s="86">
        <f>IF(O28="","",IF(O28=M28,"1",IF(O28&gt;M28,"2","0")))</f>
      </c>
      <c r="X28" s="2" t="str">
        <f t="shared" si="1"/>
        <v>0</v>
      </c>
      <c r="Y28" s="2" t="str">
        <f t="shared" si="2"/>
        <v>0</v>
      </c>
    </row>
    <row r="29" spans="1:25" s="5" customFormat="1" ht="12.75">
      <c r="A29" s="36"/>
      <c r="B29" s="85"/>
      <c r="C29" s="9"/>
      <c r="D29" s="9"/>
      <c r="E29" s="9"/>
      <c r="F29" s="9"/>
      <c r="G29" s="9"/>
      <c r="H29" s="9"/>
      <c r="I29" s="9"/>
      <c r="J29" s="9"/>
      <c r="K29" s="9"/>
      <c r="L29" s="9"/>
      <c r="M29" s="4"/>
      <c r="N29" s="4"/>
      <c r="O29" s="4"/>
      <c r="P29" s="4"/>
      <c r="Q29" s="4"/>
      <c r="R29" s="4"/>
      <c r="S29" s="4"/>
      <c r="T29" s="4"/>
      <c r="U29" s="4"/>
      <c r="V29" s="2"/>
      <c r="W29" s="4"/>
      <c r="X29" s="2" t="str">
        <f t="shared" si="1"/>
        <v>0</v>
      </c>
      <c r="Y29" s="2" t="str">
        <f t="shared" si="2"/>
        <v>0</v>
      </c>
    </row>
    <row r="30" spans="1:25" s="5" customFormat="1" ht="12.75">
      <c r="A30" s="36"/>
      <c r="B30" s="85">
        <v>1</v>
      </c>
      <c r="C30" s="9" t="str">
        <f>T(C10)</f>
        <v>TSV Grafenau</v>
      </c>
      <c r="D30" s="9"/>
      <c r="E30" s="9" t="str">
        <f>T(C11)</f>
        <v>TV Hohenklingen </v>
      </c>
      <c r="F30" s="9"/>
      <c r="G30" s="9"/>
      <c r="H30" s="9"/>
      <c r="I30" s="9"/>
      <c r="J30" s="9"/>
      <c r="K30" s="9"/>
      <c r="L30" s="9" t="str">
        <f>T(C13)</f>
        <v>TV Unterhaugstett 1</v>
      </c>
      <c r="M30" s="4"/>
      <c r="N30" s="4" t="s">
        <v>5</v>
      </c>
      <c r="O30" s="4"/>
      <c r="P30" s="4"/>
      <c r="Q30" s="4"/>
      <c r="R30" s="4" t="s">
        <v>5</v>
      </c>
      <c r="S30" s="4"/>
      <c r="T30" s="4"/>
      <c r="U30" s="86">
        <f t="shared" si="0"/>
      </c>
      <c r="V30" s="2" t="s">
        <v>5</v>
      </c>
      <c r="W30" s="86">
        <f>IF(O30="","",IF(O30=M30,"1",IF(O30&gt;M30,"2","0")))</f>
      </c>
      <c r="X30" s="2" t="str">
        <f t="shared" si="1"/>
        <v>0</v>
      </c>
      <c r="Y30" s="2" t="str">
        <f t="shared" si="2"/>
        <v>0</v>
      </c>
    </row>
    <row r="31" spans="1:25" s="5" customFormat="1" ht="12.75">
      <c r="A31" s="36"/>
      <c r="B31" s="85">
        <v>2</v>
      </c>
      <c r="C31" s="9" t="str">
        <f>T(C12)</f>
        <v>TV Vaihingen/Enz 2</v>
      </c>
      <c r="D31" s="9"/>
      <c r="E31" s="9" t="str">
        <f>T(C9)</f>
        <v>NLV Vaihingen</v>
      </c>
      <c r="F31" s="9"/>
      <c r="G31" s="9"/>
      <c r="H31" s="9"/>
      <c r="I31" s="9"/>
      <c r="J31" s="9"/>
      <c r="K31" s="9"/>
      <c r="L31" s="9" t="str">
        <f>T(C14)</f>
        <v>TV Unterhaugstett 2</v>
      </c>
      <c r="M31" s="4"/>
      <c r="N31" s="4" t="s">
        <v>5</v>
      </c>
      <c r="O31" s="4"/>
      <c r="P31" s="4"/>
      <c r="Q31" s="4"/>
      <c r="R31" s="4" t="s">
        <v>5</v>
      </c>
      <c r="S31" s="4"/>
      <c r="T31" s="4"/>
      <c r="U31" s="86">
        <f t="shared" si="0"/>
      </c>
      <c r="V31" s="2" t="s">
        <v>5</v>
      </c>
      <c r="W31" s="86">
        <f>IF(O31="","",IF(O31=M31,"1",IF(O31&gt;M31,"2","0")))</f>
      </c>
      <c r="X31" s="2" t="str">
        <f t="shared" si="1"/>
        <v>0</v>
      </c>
      <c r="Y31" s="2" t="str">
        <f t="shared" si="2"/>
        <v>0</v>
      </c>
    </row>
    <row r="32" spans="1:25" s="5" customFormat="1" ht="12.75">
      <c r="A32" s="36"/>
      <c r="B32" s="85"/>
      <c r="C32" s="9"/>
      <c r="D32" s="9"/>
      <c r="E32" s="9"/>
      <c r="F32" s="9"/>
      <c r="G32" s="9"/>
      <c r="H32" s="9"/>
      <c r="I32" s="9"/>
      <c r="J32" s="9"/>
      <c r="K32" s="9"/>
      <c r="L32" s="9"/>
      <c r="M32" s="4"/>
      <c r="N32" s="4"/>
      <c r="O32" s="4"/>
      <c r="P32" s="4"/>
      <c r="Q32" s="4"/>
      <c r="R32" s="4"/>
      <c r="S32" s="4"/>
      <c r="T32" s="4"/>
      <c r="U32" s="4"/>
      <c r="V32" s="2"/>
      <c r="W32" s="4"/>
      <c r="X32" s="2" t="str">
        <f t="shared" si="1"/>
        <v>0</v>
      </c>
      <c r="Y32" s="2" t="str">
        <f t="shared" si="2"/>
        <v>0</v>
      </c>
    </row>
    <row r="33" spans="1:25" s="3" customFormat="1" ht="12.75">
      <c r="A33" s="36"/>
      <c r="B33" s="85">
        <v>1</v>
      </c>
      <c r="C33" s="9" t="str">
        <f>T(C13)</f>
        <v>TV Unterhaugstett 1</v>
      </c>
      <c r="D33" s="9"/>
      <c r="E33" s="9" t="str">
        <f>T(C9)</f>
        <v>NLV Vaihingen</v>
      </c>
      <c r="F33" s="9"/>
      <c r="G33" s="9"/>
      <c r="H33" s="9"/>
      <c r="I33" s="9"/>
      <c r="J33" s="9"/>
      <c r="K33" s="9"/>
      <c r="L33" s="9" t="str">
        <f>T(C10)</f>
        <v>TSV Grafenau</v>
      </c>
      <c r="M33" s="4"/>
      <c r="N33" s="4" t="s">
        <v>5</v>
      </c>
      <c r="O33" s="4"/>
      <c r="P33" s="4"/>
      <c r="Q33" s="4"/>
      <c r="R33" s="4" t="s">
        <v>5</v>
      </c>
      <c r="S33" s="4"/>
      <c r="T33" s="4"/>
      <c r="U33" s="86">
        <f t="shared" si="0"/>
      </c>
      <c r="V33" s="2" t="s">
        <v>5</v>
      </c>
      <c r="W33" s="86">
        <f>IF(O33="","",IF(O33=M33,"1",IF(O33&gt;M33,"2","0")))</f>
      </c>
      <c r="X33" s="2" t="str">
        <f t="shared" si="1"/>
        <v>0</v>
      </c>
      <c r="Y33" s="2" t="str">
        <f t="shared" si="2"/>
        <v>0</v>
      </c>
    </row>
    <row r="34" spans="1:25" s="4" customFormat="1" ht="12.75">
      <c r="A34" s="36"/>
      <c r="B34" s="2">
        <v>2</v>
      </c>
      <c r="C34" s="9" t="str">
        <f>T(C11)</f>
        <v>TV Hohenklingen </v>
      </c>
      <c r="D34" s="9"/>
      <c r="E34" s="9" t="str">
        <f>T(C14)</f>
        <v>TV Unterhaugstett 2</v>
      </c>
      <c r="F34" s="9"/>
      <c r="G34" s="9"/>
      <c r="H34" s="9"/>
      <c r="I34" s="9"/>
      <c r="J34" s="9"/>
      <c r="K34" s="9"/>
      <c r="L34" s="9" t="str">
        <f>T(C12)</f>
        <v>TV Vaihingen/Enz 2</v>
      </c>
      <c r="N34" s="4" t="s">
        <v>5</v>
      </c>
      <c r="R34" s="4" t="s">
        <v>5</v>
      </c>
      <c r="U34" s="86">
        <f t="shared" si="0"/>
      </c>
      <c r="V34" s="2" t="s">
        <v>5</v>
      </c>
      <c r="W34" s="86">
        <f>IF(O34="","",IF(O34=M34,"1",IF(O34&gt;M34,"2","0")))</f>
      </c>
      <c r="X34" s="2" t="str">
        <f t="shared" si="1"/>
        <v>0</v>
      </c>
      <c r="Y34" s="2" t="str">
        <f t="shared" si="2"/>
        <v>0</v>
      </c>
    </row>
    <row r="35" spans="1:25" s="4" customFormat="1" ht="12.75">
      <c r="A35" s="36"/>
      <c r="B35"/>
      <c r="C35" s="1"/>
      <c r="D35" s="1"/>
      <c r="E35" s="1"/>
      <c r="F35" s="1"/>
      <c r="G35" s="1"/>
      <c r="H35" s="1"/>
      <c r="I35" s="1"/>
      <c r="J35" s="1"/>
      <c r="K35" s="1"/>
      <c r="L35" s="1"/>
      <c r="V35" s="2"/>
      <c r="X35" s="2" t="str">
        <f t="shared" si="1"/>
        <v>0</v>
      </c>
      <c r="Y35" s="2" t="str">
        <f t="shared" si="2"/>
        <v>0</v>
      </c>
    </row>
    <row r="36" spans="1:25" ht="12.75">
      <c r="A36" s="36"/>
      <c r="B36" s="85">
        <v>1</v>
      </c>
      <c r="C36" s="1" t="str">
        <f>T(C10)</f>
        <v>TSV Grafenau</v>
      </c>
      <c r="D36" s="1"/>
      <c r="E36" s="1" t="str">
        <f>T(C14)</f>
        <v>TV Unterhaugstett 2</v>
      </c>
      <c r="F36" s="1"/>
      <c r="G36" s="1"/>
      <c r="H36" s="1"/>
      <c r="I36" s="1"/>
      <c r="J36" s="1"/>
      <c r="K36" s="1"/>
      <c r="L36" s="1" t="str">
        <f>T(C9)</f>
        <v>NLV Vaihingen</v>
      </c>
      <c r="N36" s="4" t="s">
        <v>5</v>
      </c>
      <c r="P36" s="4"/>
      <c r="R36" s="4" t="s">
        <v>5</v>
      </c>
      <c r="T36" s="4"/>
      <c r="U36" s="86">
        <f t="shared" si="0"/>
      </c>
      <c r="V36" s="2" t="s">
        <v>5</v>
      </c>
      <c r="W36" s="86">
        <f>IF(O36="","",IF(O36=M36,"1",IF(O36&gt;M36,"2","0")))</f>
      </c>
      <c r="X36" s="2" t="str">
        <f t="shared" si="1"/>
        <v>0</v>
      </c>
      <c r="Y36" s="2" t="str">
        <f t="shared" si="2"/>
        <v>0</v>
      </c>
    </row>
    <row r="37" spans="1:25" ht="12.75">
      <c r="A37" s="36"/>
      <c r="B37" s="85">
        <v>2</v>
      </c>
      <c r="C37" s="1" t="str">
        <f>T(C12)</f>
        <v>TV Vaihingen/Enz 2</v>
      </c>
      <c r="D37" s="1"/>
      <c r="E37" s="1" t="str">
        <f>T(C13)</f>
        <v>TV Unterhaugstett 1</v>
      </c>
      <c r="F37" s="1"/>
      <c r="G37" s="1"/>
      <c r="H37" s="1"/>
      <c r="I37" s="1"/>
      <c r="J37" s="1"/>
      <c r="K37" s="1"/>
      <c r="L37" s="1" t="str">
        <f>T(C11)</f>
        <v>TV Hohenklingen </v>
      </c>
      <c r="N37" s="4" t="s">
        <v>5</v>
      </c>
      <c r="P37" s="4"/>
      <c r="R37" s="4" t="s">
        <v>5</v>
      </c>
      <c r="T37" s="4"/>
      <c r="U37" s="86">
        <f>IF(M37="","",IF(M37=O37,"1",IF(M37&gt;O37,"2","0")))</f>
      </c>
      <c r="V37" s="2" t="s">
        <v>5</v>
      </c>
      <c r="W37" s="86">
        <f>IF(O37="","",IF(O37=M37,"1",IF(O37&gt;M37,"2","0")))</f>
      </c>
      <c r="X37" s="2" t="str">
        <f t="shared" si="1"/>
        <v>0</v>
      </c>
      <c r="Y37" s="2" t="str">
        <f t="shared" si="2"/>
        <v>0</v>
      </c>
    </row>
    <row r="38" spans="1:25" ht="12.75">
      <c r="A38" s="36"/>
      <c r="B38" s="85"/>
      <c r="C38" s="1"/>
      <c r="D38" s="1"/>
      <c r="E38" s="1"/>
      <c r="F38" s="1"/>
      <c r="G38" s="1"/>
      <c r="H38" s="1"/>
      <c r="I38" s="1"/>
      <c r="J38" s="1"/>
      <c r="K38" s="1"/>
      <c r="L38" s="1"/>
      <c r="N38" s="4"/>
      <c r="R38" s="4"/>
      <c r="U38" s="4"/>
      <c r="W38" s="4"/>
      <c r="X38" s="2" t="str">
        <f t="shared" si="1"/>
        <v>0</v>
      </c>
      <c r="Y38" s="2" t="str">
        <f t="shared" si="2"/>
        <v>0</v>
      </c>
    </row>
    <row r="39" spans="1:25" ht="12.75">
      <c r="A39" s="36"/>
      <c r="B39" s="85">
        <v>1</v>
      </c>
      <c r="C39" s="1" t="str">
        <f>T(C12)</f>
        <v>TV Vaihingen/Enz 2</v>
      </c>
      <c r="D39" s="1"/>
      <c r="E39" s="1" t="str">
        <f>T(C10)</f>
        <v>TSV Grafenau</v>
      </c>
      <c r="F39" s="1"/>
      <c r="G39" s="1"/>
      <c r="H39" s="1"/>
      <c r="I39" s="1"/>
      <c r="J39" s="1"/>
      <c r="K39" s="1"/>
      <c r="L39" s="1" t="str">
        <f>T(C9)</f>
        <v>NLV Vaihingen</v>
      </c>
      <c r="N39" s="4" t="s">
        <v>5</v>
      </c>
      <c r="R39" s="4" t="s">
        <v>5</v>
      </c>
      <c r="U39" s="86">
        <f>IF(M39="","",IF(M39=O39,"1",IF(M39&gt;O39,"2","0")))</f>
      </c>
      <c r="V39" s="2" t="s">
        <v>5</v>
      </c>
      <c r="W39" s="86">
        <f>IF(O39="","",IF(O39=M39,"1",IF(O39&gt;M39,"2","0")))</f>
      </c>
      <c r="X39" s="2" t="str">
        <f t="shared" si="1"/>
        <v>0</v>
      </c>
      <c r="Y39" s="2" t="str">
        <f t="shared" si="2"/>
        <v>0</v>
      </c>
    </row>
    <row r="40" spans="1:25" ht="12.75">
      <c r="A40" s="36"/>
      <c r="B40" s="85">
        <v>2</v>
      </c>
      <c r="C40" s="1" t="str">
        <f>T(C13)</f>
        <v>TV Unterhaugstett 1</v>
      </c>
      <c r="D40" s="1"/>
      <c r="E40" s="1" t="str">
        <f>T(C11)</f>
        <v>TV Hohenklingen </v>
      </c>
      <c r="F40" s="1"/>
      <c r="G40" s="1"/>
      <c r="H40" s="1"/>
      <c r="I40" s="1"/>
      <c r="J40" s="1"/>
      <c r="K40" s="1"/>
      <c r="L40" s="1" t="str">
        <f>T(C14)</f>
        <v>TV Unterhaugstett 2</v>
      </c>
      <c r="N40" s="4" t="s">
        <v>5</v>
      </c>
      <c r="P40" s="14"/>
      <c r="R40" s="4" t="s">
        <v>5</v>
      </c>
      <c r="T40" s="14"/>
      <c r="U40" s="86">
        <f>IF(M40="","",IF(M40=O40,"1",IF(M40&gt;O40,"2","0")))</f>
      </c>
      <c r="V40" s="2" t="s">
        <v>5</v>
      </c>
      <c r="W40" s="86">
        <f>IF(O40="","",IF(O40=M40,"1",IF(O40&gt;M40,"2","0")))</f>
      </c>
      <c r="X40" s="2" t="str">
        <f t="shared" si="1"/>
        <v>0</v>
      </c>
      <c r="Y40" s="2" t="str">
        <f t="shared" si="2"/>
        <v>0</v>
      </c>
    </row>
    <row r="41" spans="1:25" ht="12.75">
      <c r="A41" s="36"/>
      <c r="B41" s="85"/>
      <c r="C41" s="1"/>
      <c r="D41" s="1"/>
      <c r="E41" s="1"/>
      <c r="F41" s="1"/>
      <c r="G41" s="1"/>
      <c r="H41" s="1"/>
      <c r="I41" s="1"/>
      <c r="J41" s="1"/>
      <c r="K41" s="1"/>
      <c r="L41" s="1"/>
      <c r="P41" s="14"/>
      <c r="T41" s="14"/>
      <c r="U41" s="4"/>
      <c r="W41" s="4"/>
      <c r="X41" s="2" t="str">
        <f t="shared" si="1"/>
        <v>0</v>
      </c>
      <c r="Y41" s="2" t="str">
        <f t="shared" si="2"/>
        <v>0</v>
      </c>
    </row>
    <row r="42" spans="1:25" ht="12.75">
      <c r="A42" s="36"/>
      <c r="B42" s="85">
        <v>1</v>
      </c>
      <c r="C42" s="1" t="str">
        <f>T(C14)</f>
        <v>TV Unterhaugstett 2</v>
      </c>
      <c r="D42" s="1"/>
      <c r="E42" s="1" t="str">
        <f>T(C9)</f>
        <v>NLV Vaihingen</v>
      </c>
      <c r="F42" s="1"/>
      <c r="G42" s="1"/>
      <c r="H42" s="1"/>
      <c r="I42" s="1"/>
      <c r="J42" s="1"/>
      <c r="K42" s="1"/>
      <c r="L42" s="1" t="str">
        <f>T(C10)</f>
        <v>TSV Grafenau</v>
      </c>
      <c r="N42" s="4" t="s">
        <v>5</v>
      </c>
      <c r="P42" s="14"/>
      <c r="R42" s="4" t="s">
        <v>5</v>
      </c>
      <c r="T42" s="14"/>
      <c r="U42" s="86">
        <f>IF(M42="","",IF(M42=O42,"1",IF(M42&gt;O42,"2","0")))</f>
      </c>
      <c r="V42" s="2" t="s">
        <v>5</v>
      </c>
      <c r="W42" s="86">
        <f>IF(O42="","",IF(O42=M42,"1",IF(O42&gt;M42,"2","0")))</f>
      </c>
      <c r="X42" s="2" t="str">
        <f t="shared" si="1"/>
        <v>0</v>
      </c>
      <c r="Y42" s="2" t="str">
        <f t="shared" si="2"/>
        <v>0</v>
      </c>
    </row>
    <row r="43" spans="1:23" ht="12.75">
      <c r="A43" s="36"/>
      <c r="B43" s="88"/>
      <c r="C43" s="1"/>
      <c r="D43" s="1"/>
      <c r="E43" s="1"/>
      <c r="F43" s="1"/>
      <c r="G43" s="1"/>
      <c r="H43" s="1"/>
      <c r="I43" s="1"/>
      <c r="J43" s="1"/>
      <c r="K43" s="1"/>
      <c r="L43" s="1"/>
      <c r="P43" s="14"/>
      <c r="T43" s="14"/>
      <c r="U43" s="14"/>
      <c r="V43" s="14"/>
      <c r="W43" s="14"/>
    </row>
    <row r="44" spans="1:23" ht="12.75">
      <c r="A44" s="36"/>
      <c r="B44" s="88"/>
      <c r="C44" s="1"/>
      <c r="D44" s="1"/>
      <c r="E44" s="1"/>
      <c r="F44" s="1"/>
      <c r="G44" s="1"/>
      <c r="H44" s="1"/>
      <c r="I44" s="1"/>
      <c r="J44" s="1"/>
      <c r="K44" s="1"/>
      <c r="L44" s="1"/>
      <c r="P44" s="14"/>
      <c r="T44" s="14"/>
      <c r="U44" s="14"/>
      <c r="V44" s="14"/>
      <c r="W44" s="14"/>
    </row>
    <row r="45" spans="1:21" ht="12.75">
      <c r="A45" s="36"/>
      <c r="B45" s="88"/>
      <c r="C45" s="1"/>
      <c r="D45" s="1"/>
      <c r="E45" s="1"/>
      <c r="F45" s="1"/>
      <c r="G45" s="1"/>
      <c r="H45" s="1"/>
      <c r="I45" s="1"/>
      <c r="J45" s="1"/>
      <c r="K45" s="1"/>
      <c r="L45" s="1"/>
      <c r="P45" s="14"/>
      <c r="T45" s="14"/>
      <c r="U45" s="14"/>
    </row>
    <row r="46" spans="1:23" s="7" customFormat="1" ht="12.75">
      <c r="A46" s="34" t="s">
        <v>140</v>
      </c>
      <c r="B46" s="76"/>
      <c r="M46" s="14"/>
      <c r="N46" s="14"/>
      <c r="O46" s="14"/>
      <c r="P46" s="14"/>
      <c r="Q46" s="14"/>
      <c r="R46" s="14"/>
      <c r="S46" s="14"/>
      <c r="T46" s="14"/>
      <c r="U46" s="14"/>
      <c r="V46" s="14"/>
      <c r="W46" s="14"/>
    </row>
    <row r="47" spans="1:23" s="7" customFormat="1" ht="12.75">
      <c r="A47" s="34" t="s">
        <v>141</v>
      </c>
      <c r="B47" s="76" t="s">
        <v>142</v>
      </c>
      <c r="M47" s="14"/>
      <c r="N47" s="14" t="s">
        <v>13</v>
      </c>
      <c r="O47" s="14"/>
      <c r="P47" s="4"/>
      <c r="Q47" s="14"/>
      <c r="R47" s="14" t="s">
        <v>13</v>
      </c>
      <c r="S47" s="14"/>
      <c r="T47" s="4"/>
      <c r="U47" s="14"/>
      <c r="V47" s="14" t="s">
        <v>4</v>
      </c>
      <c r="W47" s="14"/>
    </row>
    <row r="48" spans="1:25" ht="12.75">
      <c r="A48" s="36"/>
      <c r="B48" s="1" t="str">
        <f aca="true" t="shared" si="3" ref="B48:B53">T(C9)</f>
        <v>NLV Vaihingen</v>
      </c>
      <c r="E48" s="89">
        <f>U21</f>
      </c>
      <c r="F48" s="89">
        <f>U25</f>
      </c>
      <c r="G48" s="89">
        <f>W31</f>
      </c>
      <c r="H48" s="89">
        <f>W33</f>
      </c>
      <c r="I48" s="89">
        <f>W42</f>
      </c>
      <c r="J48" s="2"/>
      <c r="K48" s="2"/>
      <c r="L48" s="2"/>
      <c r="M48" s="2">
        <f>IF(M21="","",SUM(M21+M25+O31+O33+O42))</f>
      </c>
      <c r="N48" s="2" t="s">
        <v>5</v>
      </c>
      <c r="O48" s="2">
        <f>IF(M21="","",SUM(O21+O25+M31+M33+M42))</f>
      </c>
      <c r="Q48" s="2">
        <f>IF(Q21="","",SUM(Q21+Q25+S31+S33+S42))</f>
      </c>
      <c r="R48" s="2" t="s">
        <v>5</v>
      </c>
      <c r="S48" s="2">
        <f>IF(Q21="","",SUM(S21+S25+Q31+Q33+Q42))</f>
      </c>
      <c r="U48" s="2">
        <f>IF(O21="","",(SUM(X21+X25+Y31+Y33+Y42)))</f>
      </c>
      <c r="V48" s="2" t="s">
        <v>5</v>
      </c>
      <c r="W48" s="2">
        <f>IF(O21="","",SUM(Y21+Y25+X31+X33+X42))</f>
      </c>
      <c r="X48" s="2" t="str">
        <f>IF(U48="","0",U48)</f>
        <v>0</v>
      </c>
      <c r="Y48" s="2" t="str">
        <f>IF(W48="","0",W48)</f>
        <v>0</v>
      </c>
    </row>
    <row r="49" spans="1:23" ht="12.75">
      <c r="A49" s="36"/>
      <c r="B49" s="1" t="str">
        <f t="shared" si="3"/>
        <v>TSV Grafenau</v>
      </c>
      <c r="E49" s="89">
        <f>W21</f>
      </c>
      <c r="F49" s="89">
        <f>U27</f>
      </c>
      <c r="G49" s="89">
        <f>U30</f>
      </c>
      <c r="H49" s="89">
        <f>U36</f>
      </c>
      <c r="I49" s="89">
        <f>W39</f>
      </c>
      <c r="J49" s="2"/>
      <c r="K49" s="2"/>
      <c r="L49" s="2"/>
      <c r="M49" s="2">
        <f>IF(M21="","",SUM(O21+M27+M30+M36+O39))</f>
      </c>
      <c r="N49" s="2" t="s">
        <v>5</v>
      </c>
      <c r="O49" s="2">
        <f>IF(M21="","",SUM(M21+O27+O30+O36+M39))</f>
      </c>
      <c r="Q49" s="2">
        <f>IF(Q21="","",SUM(S21+Q27+Q30+Q36+S39))</f>
      </c>
      <c r="R49" s="2" t="s">
        <v>5</v>
      </c>
      <c r="S49" s="2">
        <f>IF(Q21="","",SUM(Q21+S27+S30+S36+Q39))</f>
      </c>
      <c r="U49" s="2">
        <f>IF(O21="","",SUM(Y21+X27+X30+X36+Y39))</f>
      </c>
      <c r="V49" s="2" t="s">
        <v>5</v>
      </c>
      <c r="W49" s="2">
        <f>IF(O21="","",SUM(X21+Y27+Y30+Y36+X39))</f>
      </c>
    </row>
    <row r="50" spans="1:23" ht="12.75">
      <c r="A50" s="36"/>
      <c r="B50" s="1" t="str">
        <f t="shared" si="3"/>
        <v>TV Hohenklingen </v>
      </c>
      <c r="E50" s="89">
        <f>U22</f>
      </c>
      <c r="F50" s="89">
        <f>W25</f>
      </c>
      <c r="G50" s="89">
        <f>W30</f>
      </c>
      <c r="H50" s="89">
        <f>U34</f>
      </c>
      <c r="I50" s="89">
        <f>W40</f>
      </c>
      <c r="J50" s="2"/>
      <c r="K50" s="2"/>
      <c r="L50" s="2"/>
      <c r="M50" s="2">
        <f>IF(M21="","",SUM(M22+O25+O30+M34+O40))</f>
      </c>
      <c r="N50" s="2" t="s">
        <v>5</v>
      </c>
      <c r="O50" s="2">
        <f>IF(M21="","",SUM(O22+M25+M30+O34+M40))</f>
      </c>
      <c r="Q50" s="2">
        <f>IF(Q21="","",SUM(Q22+S25+S30+Q34+S40))</f>
      </c>
      <c r="R50" s="2" t="s">
        <v>5</v>
      </c>
      <c r="S50" s="2">
        <f>IF(Q21="","",SUM(S22+Q25+Q30+S34+Q40))</f>
      </c>
      <c r="U50" s="2">
        <f>IF(O21="","",SUM(X22+Y25+Y30+X34+Y40))</f>
      </c>
      <c r="V50" s="2" t="s">
        <v>5</v>
      </c>
      <c r="W50" s="2">
        <f>IF(O21="","",SUM(Y22+X25+X30+Y34+X40))</f>
      </c>
    </row>
    <row r="51" spans="1:23" ht="12.75">
      <c r="A51" s="36"/>
      <c r="B51" s="1" t="str">
        <f t="shared" si="3"/>
        <v>TV Vaihingen/Enz 2</v>
      </c>
      <c r="E51" s="89">
        <f>W22</f>
      </c>
      <c r="F51" s="89">
        <f>W28</f>
      </c>
      <c r="G51" s="89">
        <f>U31</f>
      </c>
      <c r="H51" s="89">
        <f>U37</f>
      </c>
      <c r="I51" s="89">
        <f>U39</f>
      </c>
      <c r="J51" s="2"/>
      <c r="K51" s="2"/>
      <c r="L51" s="2"/>
      <c r="M51" s="2">
        <f>IF(M21="","",SUM(O22+O28+M31+M37+M39))</f>
      </c>
      <c r="N51" s="2" t="s">
        <v>5</v>
      </c>
      <c r="O51" s="2">
        <f>IF(M21="","",SUM(M22+M28+O31+O37+O39))</f>
      </c>
      <c r="Q51" s="2">
        <f>IF(Q21="","",SUM(S22+S28+Q31+Q37+Q39))</f>
      </c>
      <c r="R51" s="2" t="s">
        <v>5</v>
      </c>
      <c r="S51" s="2">
        <f>IF(Q21="","",SUM(Q22+Q28+S31+S37+S39))</f>
      </c>
      <c r="U51" s="2">
        <f>IF(O21="","",SUM(Y22+Y28+X31+X37+X39))</f>
      </c>
      <c r="V51" s="2" t="s">
        <v>5</v>
      </c>
      <c r="W51" s="2">
        <f>IF(O21="","",SUM(X22+X28+Y31+Y37+Y39))</f>
      </c>
    </row>
    <row r="52" spans="1:23" ht="12.75">
      <c r="A52" s="36"/>
      <c r="B52" s="1" t="str">
        <f t="shared" si="3"/>
        <v>TV Unterhaugstett 1</v>
      </c>
      <c r="E52" s="89">
        <f>U24</f>
      </c>
      <c r="F52" s="89">
        <f>W27</f>
      </c>
      <c r="G52" s="89">
        <f>U33</f>
      </c>
      <c r="H52" s="89">
        <f>W37</f>
      </c>
      <c r="I52" s="89">
        <f>U40</f>
      </c>
      <c r="J52" s="2"/>
      <c r="K52" s="2"/>
      <c r="L52" s="2"/>
      <c r="M52" s="2">
        <f>IF(M21="","",SUM(M24+O27+M33+O37+M40))</f>
      </c>
      <c r="N52" s="2" t="s">
        <v>5</v>
      </c>
      <c r="O52" s="2">
        <f>IF(M21="","",SUM(O24+M27+O33+M37+O40))</f>
      </c>
      <c r="Q52" s="2">
        <f>IF(Q21="","",SUM(Q24+S27+Q33+S37+Q40))</f>
      </c>
      <c r="R52" s="2" t="s">
        <v>5</v>
      </c>
      <c r="S52" s="2">
        <f>IF(Q21="","",SUM(S24+Q27+S33+Q37+S40))</f>
      </c>
      <c r="U52" s="2">
        <f>IF(O21="","",SUM(X24+Y27+X33+Y37+X40))</f>
      </c>
      <c r="V52" s="2" t="s">
        <v>5</v>
      </c>
      <c r="W52" s="2">
        <f>IF(O21="","",SUM(Y24+X27+Y33+X37+Y40))</f>
      </c>
    </row>
    <row r="53" spans="1:23" ht="12.75">
      <c r="A53" s="36"/>
      <c r="B53" s="1" t="str">
        <f t="shared" si="3"/>
        <v>TV Unterhaugstett 2</v>
      </c>
      <c r="E53" s="89">
        <f>W24</f>
      </c>
      <c r="F53" s="89">
        <f>U28</f>
      </c>
      <c r="G53" s="89">
        <f>W34</f>
      </c>
      <c r="H53" s="89">
        <f>W36</f>
      </c>
      <c r="I53" s="89">
        <f>U42</f>
      </c>
      <c r="J53" s="2"/>
      <c r="K53" s="2"/>
      <c r="L53" s="2"/>
      <c r="M53" s="2">
        <f>IF(M21="","",SUM(O24+M28+O34+O36+M42))</f>
      </c>
      <c r="N53" s="2" t="s">
        <v>5</v>
      </c>
      <c r="O53" s="2">
        <f>IF(M21="","",SUM(M24+O28+M34+M36+O42))</f>
      </c>
      <c r="Q53" s="2">
        <f>IF(Q21="","",SUM(S24+Q28+S34+S36+Q42))</f>
      </c>
      <c r="R53" s="2" t="s">
        <v>5</v>
      </c>
      <c r="S53" s="2">
        <f>IF(Q21="","",SUM(Q24+S28+Q34+Q36+S42))</f>
      </c>
      <c r="U53" s="2">
        <f>IF(O21="","",SUM(Y24+X28+Y34+Y36+X42))</f>
      </c>
      <c r="V53" s="2" t="s">
        <v>5</v>
      </c>
      <c r="W53" s="2">
        <f>IF(O21="","",SUM(X24+Y28+X34+X36+Y42))</f>
      </c>
    </row>
    <row r="54" ht="12.75">
      <c r="B54" s="1"/>
    </row>
    <row r="55" spans="13:23" ht="12.75">
      <c r="M55" s="2">
        <f>SUM(M48:M54)</f>
        <v>0</v>
      </c>
      <c r="N55" s="2" t="s">
        <v>5</v>
      </c>
      <c r="O55" s="2">
        <f>SUM(O48:O54)</f>
        <v>0</v>
      </c>
      <c r="Q55" s="2">
        <f>SUM(Q48:Q54)</f>
        <v>0</v>
      </c>
      <c r="R55" s="2" t="s">
        <v>5</v>
      </c>
      <c r="S55" s="2">
        <f>SUM(S48:S54)</f>
        <v>0</v>
      </c>
      <c r="U55" s="2">
        <f>SUM(U48:U54)</f>
        <v>0</v>
      </c>
      <c r="V55" s="2" t="s">
        <v>5</v>
      </c>
      <c r="W55" s="2">
        <f>SUM(W48:W54)</f>
        <v>0</v>
      </c>
    </row>
    <row r="56" spans="21:23" ht="12.75">
      <c r="U56" s="4"/>
      <c r="W56" s="4"/>
    </row>
    <row r="57" spans="1:23" ht="12.75">
      <c r="A57" s="17" t="s">
        <v>143</v>
      </c>
      <c r="B57" s="90"/>
      <c r="C57" s="90"/>
      <c r="D57" s="90"/>
      <c r="E57" s="90"/>
      <c r="F57" s="90"/>
      <c r="G57" s="90"/>
      <c r="H57" s="90"/>
      <c r="I57" s="90"/>
      <c r="J57" s="90"/>
      <c r="K57" s="90"/>
      <c r="L57" s="90"/>
      <c r="M57" s="91"/>
      <c r="Q57" s="91"/>
      <c r="U57" s="4"/>
      <c r="W57" s="4"/>
    </row>
    <row r="58" ht="12.75">
      <c r="A58" s="92"/>
    </row>
    <row r="59" spans="1:23" ht="12.75">
      <c r="A59" s="92"/>
      <c r="U59" s="4"/>
      <c r="W59" s="4"/>
    </row>
    <row r="60" spans="1:23" ht="12.75">
      <c r="A60" s="92"/>
      <c r="U60" s="4"/>
      <c r="W60" s="4"/>
    </row>
    <row r="61" ht="12.75">
      <c r="A61" s="92"/>
    </row>
    <row r="62" spans="21:23" ht="12.75">
      <c r="U62" s="4"/>
      <c r="W62" s="4"/>
    </row>
    <row r="63" spans="21:23" ht="12.75">
      <c r="U63" s="4"/>
      <c r="W63" s="4"/>
    </row>
    <row r="64" spans="16:20" ht="12.75">
      <c r="P64" s="14"/>
      <c r="T64" s="14"/>
    </row>
    <row r="65" spans="16:23" ht="12.75">
      <c r="P65" s="14"/>
      <c r="T65" s="14"/>
      <c r="U65" s="4"/>
      <c r="W65" s="4"/>
    </row>
    <row r="66" spans="16:23" ht="12.75">
      <c r="P66" s="14"/>
      <c r="T66" s="14"/>
      <c r="U66" s="4"/>
      <c r="W66" s="4"/>
    </row>
    <row r="67" spans="16:20" ht="12.75">
      <c r="P67" s="14"/>
      <c r="T67" s="14"/>
    </row>
    <row r="68" spans="21:23" ht="12.75">
      <c r="U68" s="4"/>
      <c r="W68" s="4"/>
    </row>
    <row r="69" spans="16:23" ht="12.75">
      <c r="P69" s="14"/>
      <c r="T69" s="14"/>
      <c r="U69" s="4"/>
      <c r="W69" s="4"/>
    </row>
    <row r="71" spans="21:23" ht="12.75">
      <c r="U71" s="4"/>
      <c r="W71" s="4"/>
    </row>
    <row r="72" spans="21:23" ht="12.75">
      <c r="U72" s="4"/>
      <c r="W72" s="4"/>
    </row>
    <row r="73" spans="21:23" ht="12.75">
      <c r="U73" s="4"/>
      <c r="W73" s="4"/>
    </row>
    <row r="74" spans="21:23" ht="12.75">
      <c r="U74" s="4"/>
      <c r="W74" s="4"/>
    </row>
    <row r="75" spans="21:23" ht="12.75">
      <c r="U75" s="4"/>
      <c r="W75" s="4"/>
    </row>
    <row r="76" spans="21:23" ht="12.75">
      <c r="U76" s="14"/>
      <c r="V76" s="14"/>
      <c r="W76" s="14"/>
    </row>
    <row r="79" spans="16:20" ht="12.75">
      <c r="P79" s="14"/>
      <c r="T79" s="14"/>
    </row>
    <row r="80" spans="16:20" ht="12.75">
      <c r="P80" s="14"/>
      <c r="T80" s="14"/>
    </row>
    <row r="81" spans="16:20" ht="12.75">
      <c r="P81" s="14"/>
      <c r="T81" s="14"/>
    </row>
    <row r="82" spans="16:20" ht="12.75">
      <c r="P82" s="14"/>
      <c r="T82" s="14"/>
    </row>
    <row r="85" spans="16:20" ht="12.75">
      <c r="P85" s="14"/>
      <c r="T85" s="14"/>
    </row>
    <row r="86" spans="16:20" ht="12.75">
      <c r="P86" s="14"/>
      <c r="T86" s="14"/>
    </row>
  </sheetData>
  <sheetProtection/>
  <mergeCells count="2">
    <mergeCell ref="C1:N1"/>
    <mergeCell ref="C5:N5"/>
  </mergeCells>
  <printOptions/>
  <pageMargins left="0.1968503937007874" right="0.15748031496062992" top="0.7874015748031497" bottom="0.7874015748031497" header="0.31496062992125984" footer="0.31496062992125984"/>
  <pageSetup horizontalDpi="1200" verticalDpi="1200" orientation="portrait" paperSize="9" scale="95" r:id="rId1"/>
  <headerFooter>
    <oddHeader>&amp;CU!2 STB-Feldsaison 2015</oddHeader>
  </headerFooter>
</worksheet>
</file>

<file path=xl/worksheets/sheet9.xml><?xml version="1.0" encoding="utf-8"?>
<worksheet xmlns="http://schemas.openxmlformats.org/spreadsheetml/2006/main" xmlns:r="http://schemas.openxmlformats.org/officeDocument/2006/relationships">
  <dimension ref="A1:Y86"/>
  <sheetViews>
    <sheetView zoomScalePageLayoutView="0" workbookViewId="0" topLeftCell="A1">
      <selection activeCell="C8" sqref="C8"/>
    </sheetView>
  </sheetViews>
  <sheetFormatPr defaultColWidth="11.421875" defaultRowHeight="12.75"/>
  <cols>
    <col min="2" max="2" width="4.7109375" style="0" customWidth="1"/>
    <col min="3" max="3" width="18.7109375" style="0" customWidth="1"/>
    <col min="4" max="4" width="2.8515625" style="0" customWidth="1"/>
    <col min="5" max="5" width="2.421875" style="0" customWidth="1"/>
    <col min="6" max="6" width="2.7109375" style="0" customWidth="1"/>
    <col min="7" max="8" width="2.8515625" style="0" customWidth="1"/>
    <col min="9" max="9" width="3.140625" style="0" customWidth="1"/>
    <col min="10" max="11" width="2.8515625" style="0" customWidth="1"/>
    <col min="12" max="12" width="18.8515625" style="0" customWidth="1"/>
    <col min="13" max="13" width="4.140625" style="2" customWidth="1"/>
    <col min="14" max="14" width="1.421875" style="2" customWidth="1"/>
    <col min="15" max="15" width="3.8515625" style="2" customWidth="1"/>
    <col min="16" max="16" width="1.7109375" style="2" customWidth="1"/>
    <col min="17" max="17" width="4.140625" style="2" customWidth="1"/>
    <col min="18" max="18" width="1.421875" style="2" customWidth="1"/>
    <col min="19" max="19" width="3.8515625" style="2" customWidth="1"/>
    <col min="20" max="20" width="1.7109375" style="2" customWidth="1"/>
    <col min="21" max="21" width="2.8515625" style="2" customWidth="1"/>
    <col min="22" max="22" width="1.57421875" style="2" customWidth="1"/>
    <col min="23" max="23" width="3.28125" style="2" customWidth="1"/>
    <col min="24" max="25" width="0" style="0" hidden="1" customWidth="1"/>
  </cols>
  <sheetData>
    <row r="1" spans="1:23" s="7" customFormat="1" ht="12.75">
      <c r="A1" s="34" t="s">
        <v>7</v>
      </c>
      <c r="B1" s="76"/>
      <c r="C1" s="355">
        <f>Spielplan!$I$23</f>
        <v>42910</v>
      </c>
      <c r="D1" s="356"/>
      <c r="E1" s="356"/>
      <c r="F1" s="356"/>
      <c r="G1" s="356"/>
      <c r="H1" s="356"/>
      <c r="I1" s="356"/>
      <c r="J1" s="356"/>
      <c r="K1" s="356"/>
      <c r="L1" s="356"/>
      <c r="M1" s="356"/>
      <c r="N1" s="356"/>
      <c r="O1" s="14"/>
      <c r="P1" s="14"/>
      <c r="Q1" s="14"/>
      <c r="R1" s="14"/>
      <c r="S1" s="14"/>
      <c r="T1" s="14"/>
      <c r="U1" s="14"/>
      <c r="V1" s="14"/>
      <c r="W1" s="14"/>
    </row>
    <row r="2" spans="1:23" s="7" customFormat="1" ht="12.75">
      <c r="A2" s="34" t="s">
        <v>109</v>
      </c>
      <c r="B2" s="76"/>
      <c r="C2" s="225">
        <f>Spielplan!$I$25</f>
        <v>0</v>
      </c>
      <c r="D2" s="1"/>
      <c r="E2" s="1"/>
      <c r="F2" s="1"/>
      <c r="G2" s="1"/>
      <c r="H2" s="1"/>
      <c r="I2" s="1"/>
      <c r="J2" s="1"/>
      <c r="K2" s="1"/>
      <c r="L2" s="1"/>
      <c r="M2" s="1"/>
      <c r="N2" s="1"/>
      <c r="O2" s="14"/>
      <c r="P2" s="14"/>
      <c r="Q2" s="1"/>
      <c r="R2" s="1"/>
      <c r="S2" s="14"/>
      <c r="T2" s="14"/>
      <c r="U2" s="14"/>
      <c r="V2" s="14"/>
      <c r="W2" s="14"/>
    </row>
    <row r="3" spans="1:23" s="7" customFormat="1" ht="12.75">
      <c r="A3" s="34" t="s">
        <v>8</v>
      </c>
      <c r="B3" s="76"/>
      <c r="C3" s="35" t="s">
        <v>127</v>
      </c>
      <c r="M3" s="14"/>
      <c r="N3" s="14"/>
      <c r="O3" s="14"/>
      <c r="P3" s="14"/>
      <c r="Q3" s="14"/>
      <c r="R3" s="14"/>
      <c r="S3" s="14"/>
      <c r="T3" s="14"/>
      <c r="U3" s="14"/>
      <c r="V3" s="14"/>
      <c r="W3" s="14"/>
    </row>
    <row r="4" spans="1:23" s="7" customFormat="1" ht="12.75">
      <c r="A4" s="34" t="s">
        <v>40</v>
      </c>
      <c r="B4" s="76"/>
      <c r="C4" s="3" t="s">
        <v>128</v>
      </c>
      <c r="M4" s="14"/>
      <c r="N4" s="14"/>
      <c r="O4" s="14"/>
      <c r="P4" s="14"/>
      <c r="Q4" s="14"/>
      <c r="R4" s="14"/>
      <c r="S4" s="14"/>
      <c r="T4" s="14"/>
      <c r="U4" s="14"/>
      <c r="V4" s="14"/>
      <c r="W4" s="14"/>
    </row>
    <row r="5" spans="1:23" s="7" customFormat="1" ht="12.75">
      <c r="A5" s="34" t="s">
        <v>9</v>
      </c>
      <c r="B5" s="76"/>
      <c r="C5" s="355" t="str">
        <f>Spielplan!$G$24</f>
        <v>10 Uhr</v>
      </c>
      <c r="D5" s="356"/>
      <c r="E5" s="356"/>
      <c r="F5" s="356"/>
      <c r="G5" s="356"/>
      <c r="H5" s="356"/>
      <c r="I5" s="356"/>
      <c r="J5" s="356"/>
      <c r="K5" s="356"/>
      <c r="L5" s="356"/>
      <c r="M5" s="356"/>
      <c r="N5" s="356"/>
      <c r="O5" s="14"/>
      <c r="P5" s="14"/>
      <c r="Q5" s="14"/>
      <c r="R5" s="14"/>
      <c r="S5" s="14"/>
      <c r="T5" s="14"/>
      <c r="U5" s="14"/>
      <c r="V5" s="14"/>
      <c r="W5" s="14"/>
    </row>
    <row r="6" spans="1:25" s="79" customFormat="1" ht="12.75">
      <c r="A6" s="77" t="s">
        <v>41</v>
      </c>
      <c r="B6" s="78"/>
      <c r="C6" s="7" t="s">
        <v>126</v>
      </c>
      <c r="G6" s="7"/>
      <c r="O6" s="80"/>
      <c r="P6" s="81"/>
      <c r="S6" s="80"/>
      <c r="T6" s="81"/>
      <c r="U6" s="80"/>
      <c r="V6" s="81"/>
      <c r="W6" s="82"/>
      <c r="X6" s="81"/>
      <c r="Y6" s="82"/>
    </row>
    <row r="7" spans="1:25" s="79" customFormat="1" ht="12.75">
      <c r="A7" s="77" t="s">
        <v>137</v>
      </c>
      <c r="B7" s="78"/>
      <c r="C7" s="83" t="s">
        <v>138</v>
      </c>
      <c r="G7" s="7"/>
      <c r="O7" s="80"/>
      <c r="P7" s="81"/>
      <c r="S7" s="80"/>
      <c r="T7" s="81"/>
      <c r="U7" s="80"/>
      <c r="V7" s="81"/>
      <c r="W7" s="82"/>
      <c r="X7" s="81"/>
      <c r="Y7" s="82"/>
    </row>
    <row r="8" spans="1:23" s="7" customFormat="1" ht="12.75">
      <c r="A8" s="34" t="s">
        <v>42</v>
      </c>
      <c r="B8" s="76"/>
      <c r="C8" s="7" t="str">
        <f>Spielplan!$I$22</f>
        <v>ZR2</v>
      </c>
      <c r="M8" s="14"/>
      <c r="N8" s="14"/>
      <c r="O8" s="14"/>
      <c r="P8" s="14"/>
      <c r="Q8" s="14"/>
      <c r="R8" s="14"/>
      <c r="S8" s="14"/>
      <c r="T8" s="14"/>
      <c r="U8" s="14"/>
      <c r="V8" s="14"/>
      <c r="W8" s="14"/>
    </row>
    <row r="9" spans="1:23" s="7" customFormat="1" ht="12.75">
      <c r="A9" s="34" t="s">
        <v>12</v>
      </c>
      <c r="B9" s="76"/>
      <c r="C9" s="174" t="s">
        <v>51</v>
      </c>
      <c r="M9" s="14"/>
      <c r="N9" s="14"/>
      <c r="O9" s="14"/>
      <c r="P9" s="14"/>
      <c r="Q9" s="14"/>
      <c r="R9" s="14"/>
      <c r="S9" s="14"/>
      <c r="T9" s="14"/>
      <c r="U9" s="14"/>
      <c r="V9" s="14"/>
      <c r="W9" s="14"/>
    </row>
    <row r="10" spans="1:23" s="7" customFormat="1" ht="12.75">
      <c r="A10" s="34"/>
      <c r="B10" s="76"/>
      <c r="C10" s="174" t="s">
        <v>6</v>
      </c>
      <c r="M10" s="14"/>
      <c r="N10" s="14"/>
      <c r="O10" s="14"/>
      <c r="P10" s="14"/>
      <c r="Q10" s="14"/>
      <c r="R10" s="14"/>
      <c r="S10" s="14"/>
      <c r="T10" s="14"/>
      <c r="U10" s="14"/>
      <c r="V10" s="14"/>
      <c r="W10" s="14"/>
    </row>
    <row r="11" spans="1:23" s="7" customFormat="1" ht="12.75">
      <c r="A11" s="34"/>
      <c r="B11" s="76"/>
      <c r="C11" s="174" t="s">
        <v>14</v>
      </c>
      <c r="L11" s="7" t="s">
        <v>25</v>
      </c>
      <c r="M11" s="14"/>
      <c r="N11" s="14"/>
      <c r="O11" s="14"/>
      <c r="P11" s="14"/>
      <c r="Q11" s="14"/>
      <c r="R11" s="14"/>
      <c r="S11" s="14"/>
      <c r="T11" s="14"/>
      <c r="U11" s="14"/>
      <c r="V11" s="14"/>
      <c r="W11" s="14"/>
    </row>
    <row r="12" spans="1:23" s="7" customFormat="1" ht="12.75">
      <c r="A12" s="34"/>
      <c r="B12" s="76"/>
      <c r="C12" s="174" t="s">
        <v>120</v>
      </c>
      <c r="M12" s="14"/>
      <c r="N12" s="14"/>
      <c r="O12" s="14"/>
      <c r="P12" s="4"/>
      <c r="Q12" s="14"/>
      <c r="R12" s="14"/>
      <c r="S12" s="14"/>
      <c r="T12" s="4"/>
      <c r="U12" s="4"/>
      <c r="V12" s="2"/>
      <c r="W12" s="4"/>
    </row>
    <row r="13" spans="1:23" s="7" customFormat="1" ht="12.75">
      <c r="A13" s="34"/>
      <c r="B13" s="76"/>
      <c r="C13" s="174" t="s">
        <v>16</v>
      </c>
      <c r="M13" s="14"/>
      <c r="N13" s="14"/>
      <c r="O13" s="14"/>
      <c r="P13" s="4"/>
      <c r="Q13" s="14"/>
      <c r="R13" s="14"/>
      <c r="S13" s="14"/>
      <c r="T13" s="4"/>
      <c r="U13" s="4"/>
      <c r="V13" s="2"/>
      <c r="W13" s="4"/>
    </row>
    <row r="14" spans="1:23" s="7" customFormat="1" ht="12.75">
      <c r="A14" s="34"/>
      <c r="B14" s="76"/>
      <c r="C14" s="174" t="s">
        <v>17</v>
      </c>
      <c r="M14" s="14"/>
      <c r="N14" s="14"/>
      <c r="O14" s="14"/>
      <c r="P14" s="4"/>
      <c r="Q14" s="14"/>
      <c r="R14" s="14"/>
      <c r="S14" s="14"/>
      <c r="T14" s="4"/>
      <c r="U14" s="4"/>
      <c r="V14" s="2"/>
      <c r="W14" s="4"/>
    </row>
    <row r="15" spans="1:23" s="7" customFormat="1" ht="12.75">
      <c r="A15" s="34"/>
      <c r="B15" s="76"/>
      <c r="M15" s="14"/>
      <c r="N15" s="14"/>
      <c r="O15" s="14"/>
      <c r="P15" s="4"/>
      <c r="Q15" s="14"/>
      <c r="R15" s="14"/>
      <c r="S15" s="14"/>
      <c r="T15" s="4"/>
      <c r="U15" s="4"/>
      <c r="V15" s="2"/>
      <c r="W15" s="4"/>
    </row>
    <row r="16" spans="1:23" s="7" customFormat="1" ht="12.75">
      <c r="A16" s="83"/>
      <c r="B16" s="76"/>
      <c r="L16" s="14"/>
      <c r="M16" s="2"/>
      <c r="N16" s="14"/>
      <c r="O16" s="14"/>
      <c r="P16" s="4"/>
      <c r="Q16" s="2"/>
      <c r="R16" s="14"/>
      <c r="S16" s="14"/>
      <c r="T16" s="4"/>
      <c r="U16" s="4"/>
      <c r="V16" s="2"/>
      <c r="W16" s="4"/>
    </row>
    <row r="17" spans="1:23" s="3" customFormat="1" ht="12.75">
      <c r="A17" s="36"/>
      <c r="B17" s="84"/>
      <c r="C17" s="14"/>
      <c r="D17" s="14"/>
      <c r="E17" s="14"/>
      <c r="F17" s="14"/>
      <c r="G17" s="14"/>
      <c r="H17" s="14"/>
      <c r="I17" s="14"/>
      <c r="J17" s="14"/>
      <c r="K17" s="14"/>
      <c r="L17" s="14"/>
      <c r="M17" s="2"/>
      <c r="N17" s="14"/>
      <c r="O17" s="14"/>
      <c r="P17" s="4"/>
      <c r="Q17" s="2"/>
      <c r="R17" s="14"/>
      <c r="S17" s="14"/>
      <c r="T17" s="4"/>
      <c r="U17" s="4"/>
      <c r="V17" s="2"/>
      <c r="W17" s="4"/>
    </row>
    <row r="18" spans="1:23" s="3" customFormat="1" ht="12.75">
      <c r="A18" s="36"/>
      <c r="B18" s="84"/>
      <c r="C18" s="14"/>
      <c r="D18" s="14"/>
      <c r="E18" s="14"/>
      <c r="F18" s="14"/>
      <c r="G18" s="14"/>
      <c r="H18" s="14"/>
      <c r="I18" s="14"/>
      <c r="J18" s="14"/>
      <c r="K18" s="14"/>
      <c r="L18" s="14"/>
      <c r="M18" s="2"/>
      <c r="N18" s="14"/>
      <c r="O18" s="14"/>
      <c r="P18" s="4"/>
      <c r="Q18" s="2"/>
      <c r="R18" s="14"/>
      <c r="S18" s="14"/>
      <c r="T18" s="4"/>
      <c r="U18" s="4"/>
      <c r="V18" s="2"/>
      <c r="W18" s="4"/>
    </row>
    <row r="19" spans="1:23" s="3" customFormat="1" ht="12.75">
      <c r="A19" s="36" t="s">
        <v>0</v>
      </c>
      <c r="B19" s="84" t="s">
        <v>99</v>
      </c>
      <c r="C19" s="14" t="s">
        <v>1</v>
      </c>
      <c r="D19" s="14"/>
      <c r="E19" s="7" t="s">
        <v>2</v>
      </c>
      <c r="F19" s="14"/>
      <c r="G19" s="14"/>
      <c r="H19" s="14"/>
      <c r="I19" s="14"/>
      <c r="J19" s="14"/>
      <c r="K19" s="14"/>
      <c r="L19" s="14" t="s">
        <v>3</v>
      </c>
      <c r="M19" s="2"/>
      <c r="N19" s="14" t="s">
        <v>124</v>
      </c>
      <c r="O19" s="14"/>
      <c r="P19" s="4"/>
      <c r="Q19" s="2"/>
      <c r="R19" s="14" t="s">
        <v>125</v>
      </c>
      <c r="S19" s="14"/>
      <c r="T19" s="4"/>
      <c r="U19" s="14"/>
      <c r="V19" s="14" t="s">
        <v>4</v>
      </c>
      <c r="W19" s="14"/>
    </row>
    <row r="20" spans="1:23" s="3" customFormat="1" ht="12.75">
      <c r="A20" s="36"/>
      <c r="B20" s="84"/>
      <c r="C20" s="14"/>
      <c r="D20" s="14"/>
      <c r="E20" s="14"/>
      <c r="F20" s="14"/>
      <c r="G20" s="14"/>
      <c r="H20" s="14"/>
      <c r="I20" s="14"/>
      <c r="J20" s="14"/>
      <c r="K20" s="14"/>
      <c r="L20" s="14"/>
      <c r="M20" s="14"/>
      <c r="N20" s="14"/>
      <c r="O20" s="14"/>
      <c r="P20" s="14"/>
      <c r="Q20" s="14"/>
      <c r="R20" s="14"/>
      <c r="S20" s="14"/>
      <c r="T20" s="14"/>
      <c r="U20" s="14"/>
      <c r="V20" s="14"/>
      <c r="W20" s="14"/>
    </row>
    <row r="21" spans="1:25" s="5" customFormat="1" ht="12.75">
      <c r="A21" s="36" t="str">
        <f>C5</f>
        <v>10 Uhr</v>
      </c>
      <c r="B21" s="85">
        <v>1</v>
      </c>
      <c r="C21" s="9" t="str">
        <f>T(C9)</f>
        <v>TSV Malmsheim</v>
      </c>
      <c r="D21" s="9"/>
      <c r="E21" s="9" t="str">
        <f>T(C10)</f>
        <v>TG Biberach</v>
      </c>
      <c r="F21" s="9"/>
      <c r="G21" s="9"/>
      <c r="H21" s="9"/>
      <c r="I21" s="9"/>
      <c r="J21" s="9"/>
      <c r="K21" s="9"/>
      <c r="L21" s="9" t="str">
        <f>T(C13)</f>
        <v>TV Waldrennach</v>
      </c>
      <c r="M21" s="4"/>
      <c r="N21" s="4" t="s">
        <v>5</v>
      </c>
      <c r="O21" s="4"/>
      <c r="P21" s="4"/>
      <c r="Q21" s="4"/>
      <c r="R21" s="4" t="s">
        <v>5</v>
      </c>
      <c r="S21" s="4"/>
      <c r="T21" s="4"/>
      <c r="U21" s="86">
        <f aca="true" t="shared" si="0" ref="U21:U36">IF(M21="","",IF(M21=O21,"1",IF(M21&gt;O21,"2","0")))</f>
      </c>
      <c r="V21" s="2" t="s">
        <v>5</v>
      </c>
      <c r="W21" s="86">
        <f>IF(O21="","",IF(O21=M21,"1",IF(O21&gt;M21,"2","0")))</f>
      </c>
      <c r="X21" s="2" t="str">
        <f>IF(U21="","0",U21)</f>
        <v>0</v>
      </c>
      <c r="Y21" s="2" t="str">
        <f>IF(W21="","0",W21)</f>
        <v>0</v>
      </c>
    </row>
    <row r="22" spans="1:25" s="5" customFormat="1" ht="12.75">
      <c r="A22" s="36"/>
      <c r="B22" s="85">
        <v>2</v>
      </c>
      <c r="C22" s="9" t="str">
        <f>T(C11)</f>
        <v>TV Vaihingen/Enz 1</v>
      </c>
      <c r="D22" s="9"/>
      <c r="E22" s="9" t="str">
        <f>T(C12)</f>
        <v>TV Stammheim</v>
      </c>
      <c r="F22" s="9"/>
      <c r="G22" s="9"/>
      <c r="H22" s="9"/>
      <c r="I22" s="9"/>
      <c r="J22" s="9"/>
      <c r="K22" s="9"/>
      <c r="L22" s="9" t="str">
        <f>T(C14)</f>
        <v>TSV Calw</v>
      </c>
      <c r="M22" s="4"/>
      <c r="N22" s="4" t="s">
        <v>5</v>
      </c>
      <c r="O22" s="4"/>
      <c r="P22" s="4"/>
      <c r="Q22" s="4"/>
      <c r="R22" s="4" t="s">
        <v>5</v>
      </c>
      <c r="S22" s="4"/>
      <c r="T22" s="4"/>
      <c r="U22" s="86">
        <f t="shared" si="0"/>
      </c>
      <c r="V22" s="2" t="s">
        <v>5</v>
      </c>
      <c r="W22" s="86">
        <f>IF(O22="","",IF(O22=M22,"1",IF(O22&gt;M22,"2","0")))</f>
      </c>
      <c r="X22" s="2" t="str">
        <f aca="true" t="shared" si="1" ref="X22:X42">IF(U22="","0",U22)</f>
        <v>0</v>
      </c>
      <c r="Y22" s="2" t="str">
        <f aca="true" t="shared" si="2" ref="Y22:Y42">IF(W22="","0",W22)</f>
        <v>0</v>
      </c>
    </row>
    <row r="23" spans="1:25" s="5" customFormat="1" ht="12.75">
      <c r="A23" s="36"/>
      <c r="B23"/>
      <c r="C23" s="1"/>
      <c r="D23" s="1"/>
      <c r="E23" s="1"/>
      <c r="F23" s="1"/>
      <c r="G23" s="1"/>
      <c r="H23" s="1"/>
      <c r="I23" s="1"/>
      <c r="J23" s="1"/>
      <c r="K23" s="1"/>
      <c r="L23" s="1"/>
      <c r="M23" s="4"/>
      <c r="N23" s="4"/>
      <c r="O23" s="4"/>
      <c r="P23" s="4"/>
      <c r="Q23" s="4"/>
      <c r="R23" s="4"/>
      <c r="S23" s="4"/>
      <c r="T23" s="4"/>
      <c r="U23" s="4"/>
      <c r="V23" s="2"/>
      <c r="W23" s="4"/>
      <c r="X23" s="2" t="str">
        <f t="shared" si="1"/>
        <v>0</v>
      </c>
      <c r="Y23" s="2" t="str">
        <f t="shared" si="2"/>
        <v>0</v>
      </c>
    </row>
    <row r="24" spans="1:25" s="5" customFormat="1" ht="12.75">
      <c r="A24" s="36"/>
      <c r="B24" s="85">
        <v>1</v>
      </c>
      <c r="C24" s="9" t="str">
        <f>T(C13)</f>
        <v>TV Waldrennach</v>
      </c>
      <c r="D24" s="9"/>
      <c r="E24" s="9" t="str">
        <f>T(C14)</f>
        <v>TSV Calw</v>
      </c>
      <c r="F24" s="9"/>
      <c r="G24" s="9"/>
      <c r="H24" s="9"/>
      <c r="I24" s="9"/>
      <c r="J24" s="9"/>
      <c r="K24" s="9"/>
      <c r="L24" s="9" t="str">
        <f>T(C10)</f>
        <v>TG Biberach</v>
      </c>
      <c r="M24" s="4"/>
      <c r="N24" s="4" t="s">
        <v>5</v>
      </c>
      <c r="O24" s="4"/>
      <c r="P24" s="4"/>
      <c r="Q24" s="4"/>
      <c r="R24" s="4" t="s">
        <v>5</v>
      </c>
      <c r="S24" s="4"/>
      <c r="T24" s="4"/>
      <c r="U24" s="86">
        <f t="shared" si="0"/>
      </c>
      <c r="V24" s="2" t="s">
        <v>5</v>
      </c>
      <c r="W24" s="86">
        <f>IF(O24="","",IF(O24=M24,"1",IF(O24&gt;M24,"2","0")))</f>
      </c>
      <c r="X24" s="2" t="str">
        <f t="shared" si="1"/>
        <v>0</v>
      </c>
      <c r="Y24" s="2" t="str">
        <f t="shared" si="2"/>
        <v>0</v>
      </c>
    </row>
    <row r="25" spans="1:25" s="5" customFormat="1" ht="12.75">
      <c r="A25"/>
      <c r="B25" s="85">
        <v>2</v>
      </c>
      <c r="C25" s="9" t="str">
        <f>T(C9)</f>
        <v>TSV Malmsheim</v>
      </c>
      <c r="D25" s="9"/>
      <c r="E25" s="9" t="str">
        <f>T(C11)</f>
        <v>TV Vaihingen/Enz 1</v>
      </c>
      <c r="F25" s="9"/>
      <c r="G25" s="9"/>
      <c r="H25" s="9"/>
      <c r="I25" s="9"/>
      <c r="J25" s="9"/>
      <c r="K25" s="9"/>
      <c r="L25" s="9" t="str">
        <f>T(C12)</f>
        <v>TV Stammheim</v>
      </c>
      <c r="M25" s="4"/>
      <c r="N25" s="4" t="s">
        <v>5</v>
      </c>
      <c r="O25" s="4"/>
      <c r="P25" s="4"/>
      <c r="Q25" s="4"/>
      <c r="R25" s="4" t="s">
        <v>5</v>
      </c>
      <c r="S25" s="4"/>
      <c r="T25" s="4"/>
      <c r="U25" s="86">
        <f t="shared" si="0"/>
      </c>
      <c r="V25" s="2" t="s">
        <v>5</v>
      </c>
      <c r="W25" s="86">
        <f>IF(O25="","",IF(O25=M25,"1",IF(O25&gt;M25,"2","0")))</f>
      </c>
      <c r="X25" s="2" t="str">
        <f t="shared" si="1"/>
        <v>0</v>
      </c>
      <c r="Y25" s="2" t="str">
        <f t="shared" si="2"/>
        <v>0</v>
      </c>
    </row>
    <row r="26" spans="1:25" s="5" customFormat="1" ht="12.75">
      <c r="A26" s="36"/>
      <c r="B26" s="85"/>
      <c r="C26" s="87"/>
      <c r="D26" s="87"/>
      <c r="E26" s="87"/>
      <c r="F26" s="87"/>
      <c r="G26" s="87"/>
      <c r="H26" s="87"/>
      <c r="I26" s="87"/>
      <c r="J26" s="87"/>
      <c r="K26" s="87"/>
      <c r="L26" s="9"/>
      <c r="M26" s="4"/>
      <c r="N26" s="4"/>
      <c r="O26" s="4"/>
      <c r="P26" s="4"/>
      <c r="Q26" s="4"/>
      <c r="R26" s="4"/>
      <c r="S26" s="4"/>
      <c r="T26" s="4"/>
      <c r="U26" s="4"/>
      <c r="V26" s="2"/>
      <c r="W26" s="4"/>
      <c r="X26" s="2" t="str">
        <f t="shared" si="1"/>
        <v>0</v>
      </c>
      <c r="Y26" s="2" t="str">
        <f t="shared" si="2"/>
        <v>0</v>
      </c>
    </row>
    <row r="27" spans="1:25" s="5" customFormat="1" ht="12.75">
      <c r="A27" s="36"/>
      <c r="B27" s="85">
        <v>1</v>
      </c>
      <c r="C27" s="9" t="str">
        <f>T(C10)</f>
        <v>TG Biberach</v>
      </c>
      <c r="D27" s="9"/>
      <c r="E27" s="9" t="str">
        <f>T(C13)</f>
        <v>TV Waldrennach</v>
      </c>
      <c r="F27" s="9"/>
      <c r="G27" s="9"/>
      <c r="H27" s="9"/>
      <c r="I27" s="9"/>
      <c r="J27" s="9"/>
      <c r="K27" s="9"/>
      <c r="L27" s="9" t="str">
        <f>T(C9)</f>
        <v>TSV Malmsheim</v>
      </c>
      <c r="M27" s="4"/>
      <c r="N27" s="4" t="s">
        <v>5</v>
      </c>
      <c r="O27" s="4"/>
      <c r="P27" s="4"/>
      <c r="Q27" s="4"/>
      <c r="R27" s="4" t="s">
        <v>5</v>
      </c>
      <c r="S27" s="4"/>
      <c r="T27" s="4"/>
      <c r="U27" s="86">
        <f t="shared" si="0"/>
      </c>
      <c r="V27" s="2" t="s">
        <v>5</v>
      </c>
      <c r="W27" s="86">
        <f>IF(O27="","",IF(O27=M27,"1",IF(O27&gt;M27,"2","0")))</f>
      </c>
      <c r="X27" s="2" t="str">
        <f t="shared" si="1"/>
        <v>0</v>
      </c>
      <c r="Y27" s="2" t="str">
        <f t="shared" si="2"/>
        <v>0</v>
      </c>
    </row>
    <row r="28" spans="1:25" s="5" customFormat="1" ht="12.75">
      <c r="A28" s="36"/>
      <c r="B28" s="85">
        <v>2</v>
      </c>
      <c r="C28" s="9" t="str">
        <f>T(C14)</f>
        <v>TSV Calw</v>
      </c>
      <c r="D28" s="9"/>
      <c r="E28" s="9" t="str">
        <f>T(C12)</f>
        <v>TV Stammheim</v>
      </c>
      <c r="F28" s="9"/>
      <c r="G28" s="9"/>
      <c r="H28" s="9"/>
      <c r="I28" s="9"/>
      <c r="J28" s="9"/>
      <c r="K28" s="9"/>
      <c r="L28" s="9" t="str">
        <f>T(C11)</f>
        <v>TV Vaihingen/Enz 1</v>
      </c>
      <c r="M28" s="4"/>
      <c r="N28" s="4" t="s">
        <v>5</v>
      </c>
      <c r="O28" s="4"/>
      <c r="P28" s="4"/>
      <c r="Q28" s="4"/>
      <c r="R28" s="4" t="s">
        <v>5</v>
      </c>
      <c r="S28" s="4"/>
      <c r="T28" s="4"/>
      <c r="U28" s="86">
        <f t="shared" si="0"/>
      </c>
      <c r="V28" s="2" t="s">
        <v>5</v>
      </c>
      <c r="W28" s="86">
        <f>IF(O28="","",IF(O28=M28,"1",IF(O28&gt;M28,"2","0")))</f>
      </c>
      <c r="X28" s="2" t="str">
        <f t="shared" si="1"/>
        <v>0</v>
      </c>
      <c r="Y28" s="2" t="str">
        <f t="shared" si="2"/>
        <v>0</v>
      </c>
    </row>
    <row r="29" spans="1:25" s="5" customFormat="1" ht="12.75">
      <c r="A29" s="36"/>
      <c r="B29" s="85"/>
      <c r="C29" s="9"/>
      <c r="D29" s="9"/>
      <c r="E29" s="9"/>
      <c r="F29" s="9"/>
      <c r="G29" s="9"/>
      <c r="H29" s="9"/>
      <c r="I29" s="9"/>
      <c r="J29" s="9"/>
      <c r="K29" s="9"/>
      <c r="L29" s="9"/>
      <c r="M29" s="4"/>
      <c r="N29" s="4"/>
      <c r="O29" s="4"/>
      <c r="P29" s="4"/>
      <c r="Q29" s="4"/>
      <c r="R29" s="4"/>
      <c r="S29" s="4"/>
      <c r="T29" s="4"/>
      <c r="U29" s="4"/>
      <c r="V29" s="2"/>
      <c r="W29" s="4"/>
      <c r="X29" s="2" t="str">
        <f t="shared" si="1"/>
        <v>0</v>
      </c>
      <c r="Y29" s="2" t="str">
        <f t="shared" si="2"/>
        <v>0</v>
      </c>
    </row>
    <row r="30" spans="1:25" s="5" customFormat="1" ht="12.75">
      <c r="A30" s="36"/>
      <c r="B30" s="85">
        <v>1</v>
      </c>
      <c r="C30" s="9" t="str">
        <f>T(C10)</f>
        <v>TG Biberach</v>
      </c>
      <c r="D30" s="9"/>
      <c r="E30" s="9" t="str">
        <f>T(C11)</f>
        <v>TV Vaihingen/Enz 1</v>
      </c>
      <c r="F30" s="9"/>
      <c r="G30" s="9"/>
      <c r="H30" s="9"/>
      <c r="I30" s="9"/>
      <c r="J30" s="9"/>
      <c r="K30" s="9"/>
      <c r="L30" s="9" t="str">
        <f>T(C13)</f>
        <v>TV Waldrennach</v>
      </c>
      <c r="M30" s="4"/>
      <c r="N30" s="4" t="s">
        <v>5</v>
      </c>
      <c r="O30" s="4"/>
      <c r="P30" s="4"/>
      <c r="Q30" s="4"/>
      <c r="R30" s="4" t="s">
        <v>5</v>
      </c>
      <c r="S30" s="4"/>
      <c r="T30" s="4"/>
      <c r="U30" s="86">
        <f t="shared" si="0"/>
      </c>
      <c r="V30" s="2" t="s">
        <v>5</v>
      </c>
      <c r="W30" s="86">
        <f>IF(O30="","",IF(O30=M30,"1",IF(O30&gt;M30,"2","0")))</f>
      </c>
      <c r="X30" s="2" t="str">
        <f t="shared" si="1"/>
        <v>0</v>
      </c>
      <c r="Y30" s="2" t="str">
        <f t="shared" si="2"/>
        <v>0</v>
      </c>
    </row>
    <row r="31" spans="1:25" s="5" customFormat="1" ht="12.75">
      <c r="A31" s="36"/>
      <c r="B31" s="85">
        <v>2</v>
      </c>
      <c r="C31" s="9" t="str">
        <f>T(C12)</f>
        <v>TV Stammheim</v>
      </c>
      <c r="D31" s="9"/>
      <c r="E31" s="9" t="str">
        <f>T(C9)</f>
        <v>TSV Malmsheim</v>
      </c>
      <c r="F31" s="9"/>
      <c r="G31" s="9"/>
      <c r="H31" s="9"/>
      <c r="I31" s="9"/>
      <c r="J31" s="9"/>
      <c r="K31" s="9"/>
      <c r="L31" s="9" t="str">
        <f>T(C14)</f>
        <v>TSV Calw</v>
      </c>
      <c r="M31" s="4"/>
      <c r="N31" s="4" t="s">
        <v>5</v>
      </c>
      <c r="O31" s="4"/>
      <c r="P31" s="4"/>
      <c r="Q31" s="4"/>
      <c r="R31" s="4" t="s">
        <v>5</v>
      </c>
      <c r="S31" s="4"/>
      <c r="T31" s="4"/>
      <c r="U31" s="86">
        <f t="shared" si="0"/>
      </c>
      <c r="V31" s="2" t="s">
        <v>5</v>
      </c>
      <c r="W31" s="86">
        <f>IF(O31="","",IF(O31=M31,"1",IF(O31&gt;M31,"2","0")))</f>
      </c>
      <c r="X31" s="2" t="str">
        <f t="shared" si="1"/>
        <v>0</v>
      </c>
      <c r="Y31" s="2" t="str">
        <f t="shared" si="2"/>
        <v>0</v>
      </c>
    </row>
    <row r="32" spans="1:25" s="5" customFormat="1" ht="12.75">
      <c r="A32" s="36"/>
      <c r="B32" s="85"/>
      <c r="C32" s="9"/>
      <c r="D32" s="9"/>
      <c r="E32" s="9"/>
      <c r="F32" s="9"/>
      <c r="G32" s="9"/>
      <c r="H32" s="9"/>
      <c r="I32" s="9"/>
      <c r="J32" s="9"/>
      <c r="K32" s="9"/>
      <c r="L32" s="9"/>
      <c r="M32" s="4"/>
      <c r="N32" s="4"/>
      <c r="O32" s="4"/>
      <c r="P32" s="4"/>
      <c r="Q32" s="4"/>
      <c r="R32" s="4"/>
      <c r="S32" s="4"/>
      <c r="T32" s="4"/>
      <c r="U32" s="4"/>
      <c r="V32" s="2"/>
      <c r="W32" s="4"/>
      <c r="X32" s="2" t="str">
        <f t="shared" si="1"/>
        <v>0</v>
      </c>
      <c r="Y32" s="2" t="str">
        <f t="shared" si="2"/>
        <v>0</v>
      </c>
    </row>
    <row r="33" spans="1:25" s="3" customFormat="1" ht="12.75">
      <c r="A33" s="36"/>
      <c r="B33" s="85">
        <v>1</v>
      </c>
      <c r="C33" s="9" t="str">
        <f>T(C13)</f>
        <v>TV Waldrennach</v>
      </c>
      <c r="D33" s="9"/>
      <c r="E33" s="9" t="str">
        <f>T(C9)</f>
        <v>TSV Malmsheim</v>
      </c>
      <c r="F33" s="9"/>
      <c r="G33" s="9"/>
      <c r="H33" s="9"/>
      <c r="I33" s="9"/>
      <c r="J33" s="9"/>
      <c r="K33" s="9"/>
      <c r="L33" s="9" t="str">
        <f>T(C10)</f>
        <v>TG Biberach</v>
      </c>
      <c r="M33" s="4"/>
      <c r="N33" s="4" t="s">
        <v>5</v>
      </c>
      <c r="O33" s="4"/>
      <c r="P33" s="4"/>
      <c r="Q33" s="4"/>
      <c r="R33" s="4" t="s">
        <v>5</v>
      </c>
      <c r="S33" s="4"/>
      <c r="T33" s="4"/>
      <c r="U33" s="86">
        <f t="shared" si="0"/>
      </c>
      <c r="V33" s="2" t="s">
        <v>5</v>
      </c>
      <c r="W33" s="86">
        <f>IF(O33="","",IF(O33=M33,"1",IF(O33&gt;M33,"2","0")))</f>
      </c>
      <c r="X33" s="2" t="str">
        <f t="shared" si="1"/>
        <v>0</v>
      </c>
      <c r="Y33" s="2" t="str">
        <f t="shared" si="2"/>
        <v>0</v>
      </c>
    </row>
    <row r="34" spans="1:25" s="4" customFormat="1" ht="12.75">
      <c r="A34" s="36"/>
      <c r="B34" s="2">
        <v>2</v>
      </c>
      <c r="C34" s="9" t="str">
        <f>T(C11)</f>
        <v>TV Vaihingen/Enz 1</v>
      </c>
      <c r="D34" s="9"/>
      <c r="E34" s="9" t="str">
        <f>T(C14)</f>
        <v>TSV Calw</v>
      </c>
      <c r="F34" s="9"/>
      <c r="G34" s="9"/>
      <c r="H34" s="9"/>
      <c r="I34" s="9"/>
      <c r="J34" s="9"/>
      <c r="K34" s="9"/>
      <c r="L34" s="9" t="str">
        <f>T(C12)</f>
        <v>TV Stammheim</v>
      </c>
      <c r="N34" s="4" t="s">
        <v>5</v>
      </c>
      <c r="R34" s="4" t="s">
        <v>5</v>
      </c>
      <c r="U34" s="86">
        <f t="shared" si="0"/>
      </c>
      <c r="V34" s="2" t="s">
        <v>5</v>
      </c>
      <c r="W34" s="86">
        <f>IF(O34="","",IF(O34=M34,"1",IF(O34&gt;M34,"2","0")))</f>
      </c>
      <c r="X34" s="2" t="str">
        <f t="shared" si="1"/>
        <v>0</v>
      </c>
      <c r="Y34" s="2" t="str">
        <f t="shared" si="2"/>
        <v>0</v>
      </c>
    </row>
    <row r="35" spans="1:25" s="4" customFormat="1" ht="12.75">
      <c r="A35" s="36"/>
      <c r="B35"/>
      <c r="C35" s="1"/>
      <c r="D35" s="1"/>
      <c r="E35" s="1"/>
      <c r="F35" s="1"/>
      <c r="G35" s="1"/>
      <c r="H35" s="1"/>
      <c r="I35" s="1"/>
      <c r="J35" s="1"/>
      <c r="K35" s="1"/>
      <c r="L35" s="1"/>
      <c r="V35" s="2"/>
      <c r="X35" s="2" t="str">
        <f t="shared" si="1"/>
        <v>0</v>
      </c>
      <c r="Y35" s="2" t="str">
        <f t="shared" si="2"/>
        <v>0</v>
      </c>
    </row>
    <row r="36" spans="1:25" ht="12.75">
      <c r="A36" s="36"/>
      <c r="B36" s="85">
        <v>1</v>
      </c>
      <c r="C36" s="1" t="str">
        <f>T(C10)</f>
        <v>TG Biberach</v>
      </c>
      <c r="D36" s="1"/>
      <c r="E36" s="1" t="str">
        <f>T(C14)</f>
        <v>TSV Calw</v>
      </c>
      <c r="F36" s="1"/>
      <c r="G36" s="1"/>
      <c r="H36" s="1"/>
      <c r="I36" s="1"/>
      <c r="J36" s="1"/>
      <c r="K36" s="1"/>
      <c r="L36" s="1" t="str">
        <f>T(C9)</f>
        <v>TSV Malmsheim</v>
      </c>
      <c r="N36" s="4" t="s">
        <v>5</v>
      </c>
      <c r="P36" s="4"/>
      <c r="R36" s="4" t="s">
        <v>5</v>
      </c>
      <c r="T36" s="4"/>
      <c r="U36" s="86">
        <f t="shared" si="0"/>
      </c>
      <c r="V36" s="2" t="s">
        <v>5</v>
      </c>
      <c r="W36" s="86">
        <f>IF(O36="","",IF(O36=M36,"1",IF(O36&gt;M36,"2","0")))</f>
      </c>
      <c r="X36" s="2" t="str">
        <f t="shared" si="1"/>
        <v>0</v>
      </c>
      <c r="Y36" s="2" t="str">
        <f t="shared" si="2"/>
        <v>0</v>
      </c>
    </row>
    <row r="37" spans="1:25" ht="12.75">
      <c r="A37" s="36"/>
      <c r="B37" s="85">
        <v>2</v>
      </c>
      <c r="C37" s="1" t="str">
        <f>T(C12)</f>
        <v>TV Stammheim</v>
      </c>
      <c r="D37" s="1"/>
      <c r="E37" s="1" t="str">
        <f>T(C13)</f>
        <v>TV Waldrennach</v>
      </c>
      <c r="F37" s="1"/>
      <c r="G37" s="1"/>
      <c r="H37" s="1"/>
      <c r="I37" s="1"/>
      <c r="J37" s="1"/>
      <c r="K37" s="1"/>
      <c r="L37" s="1" t="str">
        <f>T(C11)</f>
        <v>TV Vaihingen/Enz 1</v>
      </c>
      <c r="N37" s="4" t="s">
        <v>5</v>
      </c>
      <c r="P37" s="4"/>
      <c r="R37" s="4" t="s">
        <v>5</v>
      </c>
      <c r="T37" s="4"/>
      <c r="U37" s="86">
        <f>IF(M37="","",IF(M37=O37,"1",IF(M37&gt;O37,"2","0")))</f>
      </c>
      <c r="V37" s="2" t="s">
        <v>5</v>
      </c>
      <c r="W37" s="86">
        <f>IF(O37="","",IF(O37=M37,"1",IF(O37&gt;M37,"2","0")))</f>
      </c>
      <c r="X37" s="2" t="str">
        <f t="shared" si="1"/>
        <v>0</v>
      </c>
      <c r="Y37" s="2" t="str">
        <f t="shared" si="2"/>
        <v>0</v>
      </c>
    </row>
    <row r="38" spans="1:25" ht="12.75">
      <c r="A38" s="36"/>
      <c r="B38" s="85"/>
      <c r="C38" s="1"/>
      <c r="D38" s="1"/>
      <c r="E38" s="1"/>
      <c r="F38" s="1"/>
      <c r="G38" s="1"/>
      <c r="H38" s="1"/>
      <c r="I38" s="1"/>
      <c r="J38" s="1"/>
      <c r="K38" s="1"/>
      <c r="L38" s="1"/>
      <c r="N38" s="4"/>
      <c r="R38" s="4"/>
      <c r="U38" s="4"/>
      <c r="W38" s="4"/>
      <c r="X38" s="2" t="str">
        <f t="shared" si="1"/>
        <v>0</v>
      </c>
      <c r="Y38" s="2" t="str">
        <f t="shared" si="2"/>
        <v>0</v>
      </c>
    </row>
    <row r="39" spans="1:25" ht="12.75">
      <c r="A39" s="36"/>
      <c r="B39" s="85">
        <v>1</v>
      </c>
      <c r="C39" s="1" t="str">
        <f>T(C12)</f>
        <v>TV Stammheim</v>
      </c>
      <c r="D39" s="1"/>
      <c r="E39" s="1" t="str">
        <f>T(C10)</f>
        <v>TG Biberach</v>
      </c>
      <c r="F39" s="1"/>
      <c r="G39" s="1"/>
      <c r="H39" s="1"/>
      <c r="I39" s="1"/>
      <c r="J39" s="1"/>
      <c r="K39" s="1"/>
      <c r="L39" s="1" t="str">
        <f>T(C9)</f>
        <v>TSV Malmsheim</v>
      </c>
      <c r="N39" s="4" t="s">
        <v>5</v>
      </c>
      <c r="R39" s="4" t="s">
        <v>5</v>
      </c>
      <c r="U39" s="86">
        <f>IF(M39="","",IF(M39=O39,"1",IF(M39&gt;O39,"2","0")))</f>
      </c>
      <c r="V39" s="2" t="s">
        <v>5</v>
      </c>
      <c r="W39" s="86">
        <f>IF(O39="","",IF(O39=M39,"1",IF(O39&gt;M39,"2","0")))</f>
      </c>
      <c r="X39" s="2" t="str">
        <f t="shared" si="1"/>
        <v>0</v>
      </c>
      <c r="Y39" s="2" t="str">
        <f t="shared" si="2"/>
        <v>0</v>
      </c>
    </row>
    <row r="40" spans="1:25" ht="12.75">
      <c r="A40" s="36"/>
      <c r="B40" s="85">
        <v>2</v>
      </c>
      <c r="C40" s="1" t="str">
        <f>T(C13)</f>
        <v>TV Waldrennach</v>
      </c>
      <c r="D40" s="1"/>
      <c r="E40" s="1" t="str">
        <f>T(C11)</f>
        <v>TV Vaihingen/Enz 1</v>
      </c>
      <c r="F40" s="1"/>
      <c r="G40" s="1"/>
      <c r="H40" s="1"/>
      <c r="I40" s="1"/>
      <c r="J40" s="1"/>
      <c r="K40" s="1"/>
      <c r="L40" s="1" t="str">
        <f>T(C14)</f>
        <v>TSV Calw</v>
      </c>
      <c r="N40" s="4" t="s">
        <v>5</v>
      </c>
      <c r="P40" s="14"/>
      <c r="R40" s="4" t="s">
        <v>5</v>
      </c>
      <c r="T40" s="14"/>
      <c r="U40" s="86">
        <f>IF(M40="","",IF(M40=O40,"1",IF(M40&gt;O40,"2","0")))</f>
      </c>
      <c r="V40" s="2" t="s">
        <v>5</v>
      </c>
      <c r="W40" s="86">
        <f>IF(O40="","",IF(O40=M40,"1",IF(O40&gt;M40,"2","0")))</f>
      </c>
      <c r="X40" s="2" t="str">
        <f t="shared" si="1"/>
        <v>0</v>
      </c>
      <c r="Y40" s="2" t="str">
        <f t="shared" si="2"/>
        <v>0</v>
      </c>
    </row>
    <row r="41" spans="1:25" ht="12.75">
      <c r="A41" s="36"/>
      <c r="B41" s="85"/>
      <c r="C41" s="1"/>
      <c r="D41" s="1"/>
      <c r="E41" s="1"/>
      <c r="F41" s="1"/>
      <c r="G41" s="1"/>
      <c r="H41" s="1"/>
      <c r="I41" s="1"/>
      <c r="J41" s="1"/>
      <c r="K41" s="1"/>
      <c r="L41" s="1"/>
      <c r="P41" s="14"/>
      <c r="T41" s="14"/>
      <c r="U41" s="4"/>
      <c r="W41" s="4"/>
      <c r="X41" s="2" t="str">
        <f t="shared" si="1"/>
        <v>0</v>
      </c>
      <c r="Y41" s="2" t="str">
        <f t="shared" si="2"/>
        <v>0</v>
      </c>
    </row>
    <row r="42" spans="1:25" ht="12.75">
      <c r="A42" s="36"/>
      <c r="B42" s="85">
        <v>1</v>
      </c>
      <c r="C42" s="1" t="str">
        <f>T(C14)</f>
        <v>TSV Calw</v>
      </c>
      <c r="D42" s="1"/>
      <c r="E42" s="1" t="str">
        <f>T(C9)</f>
        <v>TSV Malmsheim</v>
      </c>
      <c r="F42" s="1"/>
      <c r="G42" s="1"/>
      <c r="H42" s="1"/>
      <c r="I42" s="1"/>
      <c r="J42" s="1"/>
      <c r="K42" s="1"/>
      <c r="L42" s="1" t="str">
        <f>T(C10)</f>
        <v>TG Biberach</v>
      </c>
      <c r="N42" s="4" t="s">
        <v>5</v>
      </c>
      <c r="P42" s="14"/>
      <c r="R42" s="4" t="s">
        <v>5</v>
      </c>
      <c r="T42" s="14"/>
      <c r="U42" s="86">
        <f>IF(M42="","",IF(M42=O42,"1",IF(M42&gt;O42,"2","0")))</f>
      </c>
      <c r="V42" s="2" t="s">
        <v>5</v>
      </c>
      <c r="W42" s="86">
        <f>IF(O42="","",IF(O42=M42,"1",IF(O42&gt;M42,"2","0")))</f>
      </c>
      <c r="X42" s="2" t="str">
        <f t="shared" si="1"/>
        <v>0</v>
      </c>
      <c r="Y42" s="2" t="str">
        <f t="shared" si="2"/>
        <v>0</v>
      </c>
    </row>
    <row r="43" spans="1:23" ht="12.75">
      <c r="A43" s="36"/>
      <c r="B43" s="88"/>
      <c r="C43" s="1"/>
      <c r="D43" s="1"/>
      <c r="E43" s="1"/>
      <c r="F43" s="1"/>
      <c r="G43" s="1"/>
      <c r="H43" s="1"/>
      <c r="I43" s="1"/>
      <c r="J43" s="1"/>
      <c r="K43" s="1"/>
      <c r="L43" s="1"/>
      <c r="P43" s="14"/>
      <c r="T43" s="14"/>
      <c r="U43" s="14"/>
      <c r="V43" s="14"/>
      <c r="W43" s="14"/>
    </row>
    <row r="44" spans="1:23" ht="12.75">
      <c r="A44" s="36"/>
      <c r="B44" s="88"/>
      <c r="C44" s="1"/>
      <c r="D44" s="1"/>
      <c r="E44" s="1"/>
      <c r="F44" s="1"/>
      <c r="G44" s="1"/>
      <c r="H44" s="1"/>
      <c r="I44" s="1"/>
      <c r="J44" s="1"/>
      <c r="K44" s="1"/>
      <c r="L44" s="1"/>
      <c r="P44" s="14"/>
      <c r="T44" s="14"/>
      <c r="U44" s="14"/>
      <c r="V44" s="14"/>
      <c r="W44" s="14"/>
    </row>
    <row r="45" spans="1:21" ht="12.75">
      <c r="A45" s="36"/>
      <c r="B45" s="88"/>
      <c r="C45" s="1"/>
      <c r="D45" s="1"/>
      <c r="E45" s="1"/>
      <c r="F45" s="1"/>
      <c r="G45" s="1"/>
      <c r="H45" s="1"/>
      <c r="I45" s="1"/>
      <c r="J45" s="1"/>
      <c r="K45" s="1"/>
      <c r="L45" s="1"/>
      <c r="P45" s="14"/>
      <c r="T45" s="14"/>
      <c r="U45" s="14"/>
    </row>
    <row r="46" spans="1:23" s="7" customFormat="1" ht="12.75">
      <c r="A46" s="34" t="s">
        <v>140</v>
      </c>
      <c r="B46" s="76"/>
      <c r="M46" s="14"/>
      <c r="N46" s="14"/>
      <c r="O46" s="14"/>
      <c r="P46" s="14"/>
      <c r="Q46" s="14"/>
      <c r="R46" s="14"/>
      <c r="S46" s="14"/>
      <c r="T46" s="14"/>
      <c r="U46" s="14"/>
      <c r="V46" s="14"/>
      <c r="W46" s="14"/>
    </row>
    <row r="47" spans="1:23" s="7" customFormat="1" ht="12.75">
      <c r="A47" s="34" t="s">
        <v>141</v>
      </c>
      <c r="B47" s="76" t="s">
        <v>142</v>
      </c>
      <c r="M47" s="14"/>
      <c r="N47" s="14" t="s">
        <v>13</v>
      </c>
      <c r="O47" s="14"/>
      <c r="P47" s="4"/>
      <c r="Q47" s="14"/>
      <c r="R47" s="14" t="s">
        <v>13</v>
      </c>
      <c r="S47" s="14"/>
      <c r="T47" s="4"/>
      <c r="U47" s="14"/>
      <c r="V47" s="14" t="s">
        <v>4</v>
      </c>
      <c r="W47" s="14"/>
    </row>
    <row r="48" spans="1:25" ht="12.75">
      <c r="A48" s="36"/>
      <c r="B48" s="1" t="str">
        <f aca="true" t="shared" si="3" ref="B48:B53">T(C9)</f>
        <v>TSV Malmsheim</v>
      </c>
      <c r="E48" s="89">
        <f>U21</f>
      </c>
      <c r="F48" s="89">
        <f>U25</f>
      </c>
      <c r="G48" s="89">
        <f>W31</f>
      </c>
      <c r="H48" s="89">
        <f>W33</f>
      </c>
      <c r="I48" s="89">
        <f>W42</f>
      </c>
      <c r="J48" s="2"/>
      <c r="K48" s="2"/>
      <c r="L48" s="2"/>
      <c r="M48" s="2">
        <f>IF(M21="","",SUM(M21+M25+O31+O33+O42))</f>
      </c>
      <c r="N48" s="2" t="s">
        <v>5</v>
      </c>
      <c r="O48" s="2">
        <f>IF(M21="","",SUM(O21+O25+M31+M33+M42))</f>
      </c>
      <c r="Q48" s="2">
        <f>IF(Q21="","",SUM(Q21+Q25+S31+S33+S42))</f>
      </c>
      <c r="R48" s="2" t="s">
        <v>5</v>
      </c>
      <c r="S48" s="2">
        <f>IF(Q21="","",SUM(S21+S25+Q31+Q33+Q42))</f>
      </c>
      <c r="U48" s="2">
        <f>IF(O21="","",(SUM(X21+X25+Y31+Y33+Y42)))</f>
      </c>
      <c r="V48" s="2" t="s">
        <v>5</v>
      </c>
      <c r="W48" s="2">
        <f>IF(O21="","",SUM(Y21+Y25+X31+X33+X42))</f>
      </c>
      <c r="X48" s="2" t="str">
        <f>IF(U48="","0",U48)</f>
        <v>0</v>
      </c>
      <c r="Y48" s="2" t="str">
        <f>IF(W48="","0",W48)</f>
        <v>0</v>
      </c>
    </row>
    <row r="49" spans="1:23" ht="12.75">
      <c r="A49" s="36"/>
      <c r="B49" s="1" t="str">
        <f t="shared" si="3"/>
        <v>TG Biberach</v>
      </c>
      <c r="E49" s="89">
        <f>W21</f>
      </c>
      <c r="F49" s="89">
        <f>U27</f>
      </c>
      <c r="G49" s="89">
        <f>U30</f>
      </c>
      <c r="H49" s="89">
        <f>U36</f>
      </c>
      <c r="I49" s="89">
        <f>W39</f>
      </c>
      <c r="J49" s="2"/>
      <c r="K49" s="2"/>
      <c r="L49" s="2"/>
      <c r="M49" s="2">
        <f>IF(M21="","",SUM(O21+M27+M30+M36+O39))</f>
      </c>
      <c r="N49" s="2" t="s">
        <v>5</v>
      </c>
      <c r="O49" s="2">
        <f>IF(M21="","",SUM(M21+O27+O30+O36+M39))</f>
      </c>
      <c r="Q49" s="2">
        <f>IF(Q21="","",SUM(S21+Q27+Q30+Q36+S39))</f>
      </c>
      <c r="R49" s="2" t="s">
        <v>5</v>
      </c>
      <c r="S49" s="2">
        <f>IF(Q21="","",SUM(Q21+S27+S30+S36+Q39))</f>
      </c>
      <c r="U49" s="2">
        <f>IF(O21="","",SUM(Y21+X27+X30+X36+Y39))</f>
      </c>
      <c r="V49" s="2" t="s">
        <v>5</v>
      </c>
      <c r="W49" s="2">
        <f>IF(O21="","",SUM(X21+Y27+Y30+Y36+X39))</f>
      </c>
    </row>
    <row r="50" spans="1:23" ht="12.75">
      <c r="A50" s="36"/>
      <c r="B50" s="1" t="str">
        <f t="shared" si="3"/>
        <v>TV Vaihingen/Enz 1</v>
      </c>
      <c r="E50" s="89">
        <f>U22</f>
      </c>
      <c r="F50" s="89">
        <f>W25</f>
      </c>
      <c r="G50" s="89">
        <f>W30</f>
      </c>
      <c r="H50" s="89">
        <f>U34</f>
      </c>
      <c r="I50" s="89">
        <f>W40</f>
      </c>
      <c r="J50" s="2"/>
      <c r="K50" s="2"/>
      <c r="L50" s="2"/>
      <c r="M50" s="2">
        <f>IF(M21="","",SUM(M22+O25+O30+M34+O40))</f>
      </c>
      <c r="N50" s="2" t="s">
        <v>5</v>
      </c>
      <c r="O50" s="2">
        <f>IF(M21="","",SUM(O22+M25+M30+O34+M40))</f>
      </c>
      <c r="Q50" s="2">
        <f>IF(Q21="","",SUM(Q22+S25+S30+Q34+S40))</f>
      </c>
      <c r="R50" s="2" t="s">
        <v>5</v>
      </c>
      <c r="S50" s="2">
        <f>IF(Q21="","",SUM(S22+Q25+Q30+S34+Q40))</f>
      </c>
      <c r="U50" s="2">
        <f>IF(O21="","",SUM(X22+Y25+Y30+X34+Y40))</f>
      </c>
      <c r="V50" s="2" t="s">
        <v>5</v>
      </c>
      <c r="W50" s="2">
        <f>IF(O21="","",SUM(Y22+X25+X30+Y34+X40))</f>
      </c>
    </row>
    <row r="51" spans="1:23" ht="12.75">
      <c r="A51" s="36"/>
      <c r="B51" s="1" t="str">
        <f t="shared" si="3"/>
        <v>TV Stammheim</v>
      </c>
      <c r="E51" s="89">
        <f>W22</f>
      </c>
      <c r="F51" s="89">
        <f>W28</f>
      </c>
      <c r="G51" s="89">
        <f>U31</f>
      </c>
      <c r="H51" s="89">
        <f>U37</f>
      </c>
      <c r="I51" s="89">
        <f>U39</f>
      </c>
      <c r="J51" s="2"/>
      <c r="K51" s="2"/>
      <c r="L51" s="2"/>
      <c r="M51" s="2">
        <f>IF(M21="","",SUM(O22+O28+M31+M37+M39))</f>
      </c>
      <c r="N51" s="2" t="s">
        <v>5</v>
      </c>
      <c r="O51" s="2">
        <f>IF(M21="","",SUM(M22+M28+O31+O37+O39))</f>
      </c>
      <c r="Q51" s="2">
        <f>IF(Q21="","",SUM(S22+S28+Q31+Q37+Q39))</f>
      </c>
      <c r="R51" s="2" t="s">
        <v>5</v>
      </c>
      <c r="S51" s="2">
        <f>IF(Q21="","",SUM(Q22+Q28+S31+S37+S39))</f>
      </c>
      <c r="U51" s="2">
        <f>IF(O21="","",SUM(Y22+Y28+X31+X37+X39))</f>
      </c>
      <c r="V51" s="2" t="s">
        <v>5</v>
      </c>
      <c r="W51" s="2">
        <f>IF(O21="","",SUM(X22+X28+Y31+Y37+Y39))</f>
      </c>
    </row>
    <row r="52" spans="1:23" ht="12.75">
      <c r="A52" s="36"/>
      <c r="B52" s="1" t="str">
        <f t="shared" si="3"/>
        <v>TV Waldrennach</v>
      </c>
      <c r="E52" s="89">
        <f>U24</f>
      </c>
      <c r="F52" s="89">
        <f>W27</f>
      </c>
      <c r="G52" s="89">
        <f>U33</f>
      </c>
      <c r="H52" s="89">
        <f>W37</f>
      </c>
      <c r="I52" s="89">
        <f>U40</f>
      </c>
      <c r="J52" s="2"/>
      <c r="K52" s="2"/>
      <c r="L52" s="2"/>
      <c r="M52" s="2">
        <f>IF(M21="","",SUM(M24+O27+M33+O37+M40))</f>
      </c>
      <c r="N52" s="2" t="s">
        <v>5</v>
      </c>
      <c r="O52" s="2">
        <f>IF(M21="","",SUM(O24+M27+O33+M37+O40))</f>
      </c>
      <c r="Q52" s="2">
        <f>IF(Q21="","",SUM(Q24+S27+Q33+S37+Q40))</f>
      </c>
      <c r="R52" s="2" t="s">
        <v>5</v>
      </c>
      <c r="S52" s="2">
        <f>IF(Q21="","",SUM(S24+Q27+S33+Q37+S40))</f>
      </c>
      <c r="U52" s="2">
        <f>IF(O21="","",SUM(X24+Y27+X33+Y37+X40))</f>
      </c>
      <c r="V52" s="2" t="s">
        <v>5</v>
      </c>
      <c r="W52" s="2">
        <f>IF(O21="","",SUM(Y24+X27+Y33+X37+Y40))</f>
      </c>
    </row>
    <row r="53" spans="1:23" ht="12.75">
      <c r="A53" s="36"/>
      <c r="B53" s="1" t="str">
        <f t="shared" si="3"/>
        <v>TSV Calw</v>
      </c>
      <c r="E53" s="89">
        <f>W24</f>
      </c>
      <c r="F53" s="89">
        <f>U28</f>
      </c>
      <c r="G53" s="89">
        <f>W34</f>
      </c>
      <c r="H53" s="89">
        <f>W36</f>
      </c>
      <c r="I53" s="89">
        <f>U42</f>
      </c>
      <c r="J53" s="2"/>
      <c r="K53" s="2"/>
      <c r="L53" s="2"/>
      <c r="M53" s="2">
        <f>IF(M21="","",SUM(O24+M28+O34+O36+M42))</f>
      </c>
      <c r="N53" s="2" t="s">
        <v>5</v>
      </c>
      <c r="O53" s="2">
        <f>IF(M21="","",SUM(M24+O28+M34+M36+O42))</f>
      </c>
      <c r="Q53" s="2">
        <f>IF(Q21="","",SUM(S24+Q28+S34+S36+Q42))</f>
      </c>
      <c r="R53" s="2" t="s">
        <v>5</v>
      </c>
      <c r="S53" s="2">
        <f>IF(Q21="","",SUM(Q24+S28+Q34+Q36+S42))</f>
      </c>
      <c r="U53" s="2">
        <f>IF(O21="","",SUM(Y24+X28+Y34+Y36+X42))</f>
      </c>
      <c r="V53" s="2" t="s">
        <v>5</v>
      </c>
      <c r="W53" s="2">
        <f>IF(O21="","",SUM(X24+Y28+X34+X36+Y42))</f>
      </c>
    </row>
    <row r="54" ht="12.75">
      <c r="B54" s="1"/>
    </row>
    <row r="55" spans="13:23" ht="12.75">
      <c r="M55" s="2">
        <f>SUM(M48:M54)</f>
        <v>0</v>
      </c>
      <c r="N55" s="2" t="s">
        <v>5</v>
      </c>
      <c r="O55" s="2">
        <f>SUM(O48:O54)</f>
        <v>0</v>
      </c>
      <c r="Q55" s="2">
        <f>SUM(Q48:Q54)</f>
        <v>0</v>
      </c>
      <c r="R55" s="2" t="s">
        <v>5</v>
      </c>
      <c r="S55" s="2">
        <f>SUM(S48:S54)</f>
        <v>0</v>
      </c>
      <c r="U55" s="2">
        <f>SUM(U48:U54)</f>
        <v>0</v>
      </c>
      <c r="V55" s="2" t="s">
        <v>5</v>
      </c>
      <c r="W55" s="2">
        <f>SUM(W48:W54)</f>
        <v>0</v>
      </c>
    </row>
    <row r="56" spans="21:23" ht="12.75">
      <c r="U56" s="4"/>
      <c r="W56" s="4"/>
    </row>
    <row r="57" spans="1:23" ht="12.75">
      <c r="A57" s="17" t="s">
        <v>143</v>
      </c>
      <c r="B57" s="90"/>
      <c r="C57" s="90"/>
      <c r="D57" s="90"/>
      <c r="E57" s="90"/>
      <c r="F57" s="90"/>
      <c r="G57" s="90"/>
      <c r="H57" s="90"/>
      <c r="I57" s="90"/>
      <c r="J57" s="90"/>
      <c r="K57" s="90"/>
      <c r="L57" s="90"/>
      <c r="M57" s="91"/>
      <c r="Q57" s="91"/>
      <c r="U57" s="4"/>
      <c r="W57" s="4"/>
    </row>
    <row r="58" ht="12.75">
      <c r="A58" s="92"/>
    </row>
    <row r="59" spans="1:23" ht="12.75">
      <c r="A59" s="92"/>
      <c r="U59" s="4"/>
      <c r="W59" s="4"/>
    </row>
    <row r="60" spans="1:23" ht="12.75">
      <c r="A60" s="92"/>
      <c r="U60" s="4"/>
      <c r="W60" s="4"/>
    </row>
    <row r="61" ht="12.75">
      <c r="A61" s="92"/>
    </row>
    <row r="62" spans="21:23" ht="12.75">
      <c r="U62" s="4"/>
      <c r="W62" s="4"/>
    </row>
    <row r="63" spans="21:23" ht="12.75">
      <c r="U63" s="4"/>
      <c r="W63" s="4"/>
    </row>
    <row r="64" spans="16:20" ht="12.75">
      <c r="P64" s="14"/>
      <c r="T64" s="14"/>
    </row>
    <row r="65" spans="16:23" ht="12.75">
      <c r="P65" s="14"/>
      <c r="T65" s="14"/>
      <c r="U65" s="4"/>
      <c r="W65" s="4"/>
    </row>
    <row r="66" spans="16:23" ht="12.75">
      <c r="P66" s="14"/>
      <c r="T66" s="14"/>
      <c r="U66" s="4"/>
      <c r="W66" s="4"/>
    </row>
    <row r="67" spans="16:20" ht="12.75">
      <c r="P67" s="14"/>
      <c r="T67" s="14"/>
    </row>
    <row r="68" spans="21:23" ht="12.75">
      <c r="U68" s="4"/>
      <c r="W68" s="4"/>
    </row>
    <row r="69" spans="16:23" ht="12.75">
      <c r="P69" s="14"/>
      <c r="T69" s="14"/>
      <c r="U69" s="4"/>
      <c r="W69" s="4"/>
    </row>
    <row r="71" spans="21:23" ht="12.75">
      <c r="U71" s="4"/>
      <c r="W71" s="4"/>
    </row>
    <row r="72" spans="21:23" ht="12.75">
      <c r="U72" s="4"/>
      <c r="W72" s="4"/>
    </row>
    <row r="73" spans="21:23" ht="12.75">
      <c r="U73" s="4"/>
      <c r="W73" s="4"/>
    </row>
    <row r="74" spans="21:23" ht="12.75">
      <c r="U74" s="4"/>
      <c r="W74" s="4"/>
    </row>
    <row r="75" spans="21:23" ht="12.75">
      <c r="U75" s="4"/>
      <c r="W75" s="4"/>
    </row>
    <row r="76" spans="21:23" ht="12.75">
      <c r="U76" s="14"/>
      <c r="V76" s="14"/>
      <c r="W76" s="14"/>
    </row>
    <row r="79" spans="16:20" ht="12.75">
      <c r="P79" s="14"/>
      <c r="T79" s="14"/>
    </row>
    <row r="80" spans="16:20" ht="12.75">
      <c r="P80" s="14"/>
      <c r="T80" s="14"/>
    </row>
    <row r="81" spans="16:20" ht="12.75">
      <c r="P81" s="14"/>
      <c r="T81" s="14"/>
    </row>
    <row r="82" spans="16:20" ht="12.75">
      <c r="P82" s="14"/>
      <c r="T82" s="14"/>
    </row>
    <row r="85" spans="16:20" ht="12.75">
      <c r="P85" s="14"/>
      <c r="T85" s="14"/>
    </row>
    <row r="86" spans="16:20" ht="12.75">
      <c r="P86" s="14"/>
      <c r="T86" s="14"/>
    </row>
  </sheetData>
  <sheetProtection/>
  <mergeCells count="2">
    <mergeCell ref="C1:N1"/>
    <mergeCell ref="C5:N5"/>
  </mergeCells>
  <printOptions/>
  <pageMargins left="0.7086614173228347" right="0.7086614173228347" top="0.7874015748031497" bottom="0.7874015748031497" header="0.31496062992125984" footer="0.31496062992125984"/>
  <pageSetup horizontalDpi="1200" verticalDpi="1200" orientation="portrait" paperSize="9" r:id="rId1"/>
  <headerFooter>
    <oddHeader>&amp;CU!2 STB-Feldsaison 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Roth, Birgit</cp:lastModifiedBy>
  <cp:lastPrinted>2017-04-07T07:06:49Z</cp:lastPrinted>
  <dcterms:created xsi:type="dcterms:W3CDTF">2000-06-25T18:23:43Z</dcterms:created>
  <dcterms:modified xsi:type="dcterms:W3CDTF">2017-04-07T11:08:15Z</dcterms:modified>
  <cp:category/>
  <cp:version/>
  <cp:contentType/>
  <cp:contentStatus/>
</cp:coreProperties>
</file>